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e650dc6249e75af1/CONTABEI/CONTABEI/PLANILHAS PARA CLIENTES/"/>
    </mc:Choice>
  </mc:AlternateContent>
  <xr:revisionPtr revIDLastSave="42" documentId="8_{2692A870-78CE-42CE-A2B7-3253CC08C2C4}" xr6:coauthVersionLast="47" xr6:coauthVersionMax="47" xr10:uidLastSave="{C33D9944-44FB-467B-91F9-B2CC52F4DA10}"/>
  <bookViews>
    <workbookView xWindow="-120" yWindow="-120" windowWidth="24240" windowHeight="13020" xr2:uid="{00000000-000D-0000-FFFF-FFFF00000000}"/>
  </bookViews>
  <sheets>
    <sheet name="INSTRUÇÕES" sheetId="1" r:id="rId1"/>
    <sheet name="FAÇA UMA CÓPIA DESSA PLANILHA" sheetId="2" r:id="rId2"/>
    <sheet name="DESPESAS" sheetId="3" r:id="rId3"/>
    <sheet name="PRECIFICAÇÃO 1" sheetId="4" r:id="rId4"/>
    <sheet name="PRECIFICAÇÃO 2" sheetId="8" r:id="rId5"/>
    <sheet name="PRECIFICAÇÃO 3" sheetId="9" r:id="rId6"/>
    <sheet name="PRECIFICAÇÃO 4" sheetId="10" r:id="rId7"/>
    <sheet name="CONTROLE DE VENDAS - JAN" sheetId="5" r:id="rId8"/>
    <sheet name="CONTROLE DE VENDAS - FEV" sheetId="6" r:id="rId9"/>
    <sheet name="CONTROLE DE VENDAS - MAR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7" l="1"/>
  <c r="H34" i="7"/>
  <c r="G34" i="7"/>
  <c r="K33" i="7"/>
  <c r="L33" i="7" s="1"/>
  <c r="J33" i="7"/>
  <c r="K32" i="7"/>
  <c r="L32" i="7" s="1"/>
  <c r="J32" i="7"/>
  <c r="K31" i="7"/>
  <c r="L31" i="7" s="1"/>
  <c r="J31" i="7"/>
  <c r="L30" i="7"/>
  <c r="K30" i="7"/>
  <c r="J30" i="7"/>
  <c r="K29" i="7"/>
  <c r="L29" i="7" s="1"/>
  <c r="J29" i="7"/>
  <c r="K28" i="7"/>
  <c r="L28" i="7" s="1"/>
  <c r="J28" i="7"/>
  <c r="K27" i="7"/>
  <c r="L27" i="7" s="1"/>
  <c r="J27" i="7"/>
  <c r="L26" i="7"/>
  <c r="K26" i="7"/>
  <c r="J26" i="7"/>
  <c r="K25" i="7"/>
  <c r="L25" i="7" s="1"/>
  <c r="J25" i="7"/>
  <c r="K24" i="7"/>
  <c r="L24" i="7" s="1"/>
  <c r="J24" i="7"/>
  <c r="K23" i="7"/>
  <c r="L23" i="7" s="1"/>
  <c r="J23" i="7"/>
  <c r="L22" i="7"/>
  <c r="K22" i="7"/>
  <c r="J22" i="7"/>
  <c r="K21" i="7"/>
  <c r="L21" i="7" s="1"/>
  <c r="J21" i="7"/>
  <c r="K20" i="7"/>
  <c r="L20" i="7" s="1"/>
  <c r="J20" i="7"/>
  <c r="K19" i="7"/>
  <c r="L19" i="7" s="1"/>
  <c r="J19" i="7"/>
  <c r="L18" i="7"/>
  <c r="K18" i="7"/>
  <c r="J18" i="7"/>
  <c r="K17" i="7"/>
  <c r="L17" i="7" s="1"/>
  <c r="J17" i="7"/>
  <c r="K16" i="7"/>
  <c r="L16" i="7" s="1"/>
  <c r="J16" i="7"/>
  <c r="K15" i="7"/>
  <c r="L15" i="7" s="1"/>
  <c r="J15" i="7"/>
  <c r="L14" i="7"/>
  <c r="K14" i="7"/>
  <c r="J14" i="7"/>
  <c r="K13" i="7"/>
  <c r="L13" i="7" s="1"/>
  <c r="J13" i="7"/>
  <c r="K12" i="7"/>
  <c r="L12" i="7" s="1"/>
  <c r="J12" i="7"/>
  <c r="K11" i="7"/>
  <c r="L11" i="7" s="1"/>
  <c r="J11" i="7"/>
  <c r="L10" i="7"/>
  <c r="K10" i="7"/>
  <c r="J10" i="7"/>
  <c r="K9" i="7"/>
  <c r="L9" i="7" s="1"/>
  <c r="J9" i="7"/>
  <c r="K8" i="7"/>
  <c r="L8" i="7" s="1"/>
  <c r="J8" i="7"/>
  <c r="K7" i="7"/>
  <c r="L7" i="7" s="1"/>
  <c r="J7" i="7"/>
  <c r="K6" i="7"/>
  <c r="L6" i="7" s="1"/>
  <c r="J6" i="7"/>
  <c r="F6" i="7"/>
  <c r="K5" i="7"/>
  <c r="L5" i="7" s="1"/>
  <c r="J5" i="7"/>
  <c r="F5" i="7"/>
  <c r="K4" i="7"/>
  <c r="K34" i="7" s="1"/>
  <c r="J4" i="7"/>
  <c r="F4" i="7"/>
  <c r="L3" i="7"/>
  <c r="K3" i="7"/>
  <c r="J3" i="7"/>
  <c r="F3" i="7"/>
  <c r="I34" i="6"/>
  <c r="H34" i="6"/>
  <c r="G34" i="6"/>
  <c r="K33" i="6"/>
  <c r="L33" i="6" s="1"/>
  <c r="J33" i="6"/>
  <c r="K32" i="6"/>
  <c r="L32" i="6" s="1"/>
  <c r="J32" i="6"/>
  <c r="L31" i="6"/>
  <c r="K31" i="6"/>
  <c r="J31" i="6"/>
  <c r="L30" i="6"/>
  <c r="K30" i="6"/>
  <c r="J30" i="6"/>
  <c r="K29" i="6"/>
  <c r="L29" i="6" s="1"/>
  <c r="J29" i="6"/>
  <c r="K28" i="6"/>
  <c r="L28" i="6" s="1"/>
  <c r="J28" i="6"/>
  <c r="L27" i="6"/>
  <c r="K27" i="6"/>
  <c r="J27" i="6"/>
  <c r="L26" i="6"/>
  <c r="K26" i="6"/>
  <c r="J26" i="6"/>
  <c r="K25" i="6"/>
  <c r="L25" i="6" s="1"/>
  <c r="J25" i="6"/>
  <c r="K24" i="6"/>
  <c r="L24" i="6" s="1"/>
  <c r="J24" i="6"/>
  <c r="L23" i="6"/>
  <c r="K23" i="6"/>
  <c r="J23" i="6"/>
  <c r="L22" i="6"/>
  <c r="K22" i="6"/>
  <c r="J22" i="6"/>
  <c r="K21" i="6"/>
  <c r="L21" i="6" s="1"/>
  <c r="J21" i="6"/>
  <c r="K20" i="6"/>
  <c r="L20" i="6" s="1"/>
  <c r="J20" i="6"/>
  <c r="L19" i="6"/>
  <c r="K19" i="6"/>
  <c r="J19" i="6"/>
  <c r="L18" i="6"/>
  <c r="K18" i="6"/>
  <c r="J18" i="6"/>
  <c r="K17" i="6"/>
  <c r="L17" i="6" s="1"/>
  <c r="J17" i="6"/>
  <c r="K16" i="6"/>
  <c r="L16" i="6" s="1"/>
  <c r="J16" i="6"/>
  <c r="L15" i="6"/>
  <c r="K15" i="6"/>
  <c r="J15" i="6"/>
  <c r="L14" i="6"/>
  <c r="K14" i="6"/>
  <c r="J14" i="6"/>
  <c r="K13" i="6"/>
  <c r="L13" i="6" s="1"/>
  <c r="J13" i="6"/>
  <c r="K12" i="6"/>
  <c r="L12" i="6" s="1"/>
  <c r="J12" i="6"/>
  <c r="L11" i="6"/>
  <c r="K11" i="6"/>
  <c r="J11" i="6"/>
  <c r="L10" i="6"/>
  <c r="K10" i="6"/>
  <c r="J10" i="6"/>
  <c r="K9" i="6"/>
  <c r="L9" i="6" s="1"/>
  <c r="J9" i="6"/>
  <c r="K8" i="6"/>
  <c r="L8" i="6" s="1"/>
  <c r="J8" i="6"/>
  <c r="K7" i="6"/>
  <c r="L7" i="6" s="1"/>
  <c r="J7" i="6"/>
  <c r="L6" i="6"/>
  <c r="K6" i="6"/>
  <c r="J6" i="6"/>
  <c r="F6" i="6"/>
  <c r="K5" i="6"/>
  <c r="L5" i="6" s="1"/>
  <c r="J5" i="6"/>
  <c r="F5" i="6"/>
  <c r="K4" i="6"/>
  <c r="L4" i="6" s="1"/>
  <c r="J4" i="6"/>
  <c r="F4" i="6"/>
  <c r="L3" i="6"/>
  <c r="K3" i="6"/>
  <c r="K34" i="6" s="1"/>
  <c r="J3" i="6"/>
  <c r="J34" i="6" s="1"/>
  <c r="C4" i="6" s="1"/>
  <c r="C8" i="6" s="1"/>
  <c r="F3" i="6"/>
  <c r="I34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K4" i="5"/>
  <c r="L4" i="5" s="1"/>
  <c r="K6" i="5"/>
  <c r="L6" i="5" s="1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" i="5"/>
  <c r="L3" i="5" s="1"/>
  <c r="F6" i="5"/>
  <c r="F5" i="5"/>
  <c r="F4" i="5"/>
  <c r="F3" i="5"/>
  <c r="G21" i="10"/>
  <c r="C20" i="10" s="1"/>
  <c r="C21" i="10" s="1"/>
  <c r="C28" i="10" s="1"/>
  <c r="C29" i="10" s="1"/>
  <c r="G21" i="9"/>
  <c r="C20" i="9" s="1"/>
  <c r="C21" i="9" s="1"/>
  <c r="C28" i="9" s="1"/>
  <c r="C29" i="9" s="1"/>
  <c r="G21" i="8"/>
  <c r="C20" i="8" s="1"/>
  <c r="C21" i="8" s="1"/>
  <c r="C28" i="8" s="1"/>
  <c r="C29" i="8" s="1"/>
  <c r="G21" i="4"/>
  <c r="H34" i="5"/>
  <c r="G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H31" i="3"/>
  <c r="C31" i="3"/>
  <c r="C5" i="7" s="1"/>
  <c r="J34" i="7" l="1"/>
  <c r="C4" i="7" s="1"/>
  <c r="C8" i="7" s="1"/>
  <c r="C5" i="6"/>
  <c r="L4" i="7"/>
  <c r="L34" i="7" s="1"/>
  <c r="L34" i="6"/>
  <c r="J34" i="5"/>
  <c r="C4" i="5" s="1"/>
  <c r="C8" i="5" s="1"/>
  <c r="K5" i="5"/>
  <c r="L5" i="5" s="1"/>
  <c r="L34" i="5" s="1"/>
  <c r="C30" i="10"/>
  <c r="G27" i="10"/>
  <c r="C30" i="9"/>
  <c r="G27" i="9"/>
  <c r="C30" i="8"/>
  <c r="G27" i="8"/>
  <c r="C5" i="5"/>
  <c r="C20" i="4"/>
  <c r="C21" i="4"/>
  <c r="C28" i="4" s="1"/>
  <c r="C29" i="4" s="1"/>
  <c r="C6" i="7" l="1"/>
  <c r="C6" i="6"/>
  <c r="K34" i="5"/>
  <c r="C6" i="5"/>
  <c r="G27" i="4"/>
  <c r="C30" i="4"/>
</calcChain>
</file>

<file path=xl/sharedStrings.xml><?xml version="1.0" encoding="utf-8"?>
<sst xmlns="http://schemas.openxmlformats.org/spreadsheetml/2006/main" count="187" uniqueCount="61">
  <si>
    <t>CALCULADORA DE PRECIFICAÇÃO</t>
  </si>
  <si>
    <t>DESCRIÇÃO</t>
  </si>
  <si>
    <t>VALOR</t>
  </si>
  <si>
    <t>NÃO EDITE AS CÉLULAS DESTA COR</t>
  </si>
  <si>
    <t>Aluguel</t>
  </si>
  <si>
    <t>Água</t>
  </si>
  <si>
    <t>Sistemas</t>
  </si>
  <si>
    <t>Luz</t>
  </si>
  <si>
    <t>Recompra de produtos / reposição estoque</t>
  </si>
  <si>
    <t>Internet</t>
  </si>
  <si>
    <t xml:space="preserve">Material de escritório </t>
  </si>
  <si>
    <t>Telefonia</t>
  </si>
  <si>
    <t>Folha de Pagamento</t>
  </si>
  <si>
    <t xml:space="preserve">Fornecedores </t>
  </si>
  <si>
    <t>Transporte / combustível</t>
  </si>
  <si>
    <t>Retirada sócio / proprietário</t>
  </si>
  <si>
    <t>TOTAL</t>
  </si>
  <si>
    <t>CUSTO DE COMPRA</t>
  </si>
  <si>
    <t>CUSTOS DE VENDA</t>
  </si>
  <si>
    <t>Embalagem</t>
  </si>
  <si>
    <t>Produção</t>
  </si>
  <si>
    <t>Frete</t>
  </si>
  <si>
    <t>Mão de obra</t>
  </si>
  <si>
    <t>Comissão</t>
  </si>
  <si>
    <t>Desconto bancário</t>
  </si>
  <si>
    <t>Débito de ISS</t>
  </si>
  <si>
    <t>Tarifa bancária</t>
  </si>
  <si>
    <t xml:space="preserve">Custos Extras </t>
  </si>
  <si>
    <t>TOTAL DE CUSTOS</t>
  </si>
  <si>
    <t>TOTAL DE EXTRAS</t>
  </si>
  <si>
    <t>SIMULAÇÃO DE PREÇO</t>
  </si>
  <si>
    <t>Margem de lucro</t>
  </si>
  <si>
    <t>Custo total do produto</t>
  </si>
  <si>
    <t>PREÇO SUGERIDO</t>
  </si>
  <si>
    <t>Lucro bruto</t>
  </si>
  <si>
    <t>CONTROLE DE VENDAS</t>
  </si>
  <si>
    <t>JANEIRO</t>
  </si>
  <si>
    <t>NÚMERO DE ITENS VENDIDOS</t>
  </si>
  <si>
    <t>CUSTO TOTAL DO PRODUTO</t>
  </si>
  <si>
    <t>PREÇO DE VENDA</t>
  </si>
  <si>
    <t>RECEITA TOTAL</t>
  </si>
  <si>
    <t>LUCRO DE VENDA INDIVIDUAL</t>
  </si>
  <si>
    <t>LUCRO DE VENDA TOTAL</t>
  </si>
  <si>
    <t>VALORES</t>
  </si>
  <si>
    <t xml:space="preserve">Receita total </t>
  </si>
  <si>
    <t>Despesas  totais</t>
  </si>
  <si>
    <t>Lucro de venda total</t>
  </si>
  <si>
    <t>Lucro mensal estimado</t>
  </si>
  <si>
    <t xml:space="preserve">Clique aqui e descubra as vantagens de ser Contabei </t>
  </si>
  <si>
    <t>Comissão e-comerce</t>
  </si>
  <si>
    <t>Despesa diversa</t>
  </si>
  <si>
    <t>Simples nacional</t>
  </si>
  <si>
    <t>Valor do simples</t>
  </si>
  <si>
    <t>inserir esse valor na linha 16</t>
  </si>
  <si>
    <t>Produto ou serviço 1</t>
  </si>
  <si>
    <t>Produto ou serviço 2</t>
  </si>
  <si>
    <t>Produto ou serviço 3</t>
  </si>
  <si>
    <t>Produto ou serviço 4</t>
  </si>
  <si>
    <t>DESPESAS MENSAIS FIXAS</t>
  </si>
  <si>
    <t>DESPESAS MENSAIS VARIÁVEIS</t>
  </si>
  <si>
    <t>IPTU parcela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</si>
</sst>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24"/>
      <color rgb="FFFFFFFF"/>
      <name val="Arial"/>
      <scheme val="minor"/>
    </font>
    <font>
      <b/>
      <sz val="12"/>
      <color theme="1"/>
      <name val="Calibri"/>
    </font>
    <font>
      <b/>
      <sz val="12"/>
      <color theme="0"/>
      <name val="Calibri"/>
    </font>
    <font>
      <b/>
      <sz val="12"/>
      <color rgb="FFFFFFFF"/>
      <name val="Calibri"/>
    </font>
    <font>
      <b/>
      <sz val="14"/>
      <color rgb="FFFFFFFF"/>
      <name val="Calibri"/>
    </font>
    <font>
      <b/>
      <sz val="10"/>
      <color theme="1"/>
      <name val="Arial"/>
      <scheme val="minor"/>
    </font>
    <font>
      <sz val="12"/>
      <color theme="1"/>
      <name val="Calibri"/>
    </font>
    <font>
      <sz val="10"/>
      <color rgb="FFFFFFFF"/>
      <name val="Arial"/>
      <scheme val="minor"/>
    </font>
    <font>
      <b/>
      <sz val="24"/>
      <color rgb="FFFFFFFF"/>
      <name val="Calibri"/>
    </font>
    <font>
      <u/>
      <sz val="10"/>
      <color theme="10"/>
      <name val="Arial"/>
      <scheme val="minor"/>
    </font>
    <font>
      <b/>
      <u/>
      <sz val="22"/>
      <color theme="10"/>
      <name val="Arial"/>
      <family val="2"/>
      <scheme val="minor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0F4F8"/>
        <bgColor rgb="FFF0F4F8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theme="4"/>
        <bgColor rgb="FFFE3E6D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E9EA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3" fillId="4" borderId="0" xfId="0" applyFont="1" applyFill="1" applyAlignment="1"/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5" fillId="4" borderId="0" xfId="0" applyFont="1" applyFill="1" applyAlignment="1">
      <alignment horizontal="center"/>
    </xf>
    <xf numFmtId="0" fontId="3" fillId="0" borderId="0" xfId="0" applyFont="1" applyAlignment="1"/>
    <xf numFmtId="0" fontId="3" fillId="0" borderId="0" xfId="0" applyFont="1"/>
    <xf numFmtId="0" fontId="8" fillId="0" borderId="0" xfId="0" applyFont="1" applyAlignment="1"/>
    <xf numFmtId="164" fontId="8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 applyAlignment="1"/>
    <xf numFmtId="164" fontId="8" fillId="0" borderId="0" xfId="0" applyNumberFormat="1" applyFont="1" applyAlignment="1">
      <alignment horizontal="right"/>
    </xf>
    <xf numFmtId="0" fontId="9" fillId="4" borderId="0" xfId="0" applyFont="1" applyFill="1"/>
    <xf numFmtId="0" fontId="1" fillId="3" borderId="0" xfId="0" applyFont="1" applyFill="1"/>
    <xf numFmtId="0" fontId="3" fillId="0" borderId="0" xfId="0" applyFont="1"/>
    <xf numFmtId="164" fontId="8" fillId="0" borderId="0" xfId="0" applyNumberFormat="1" applyFont="1" applyAlignment="1"/>
    <xf numFmtId="164" fontId="8" fillId="0" borderId="0" xfId="0" applyNumberFormat="1" applyFont="1"/>
    <xf numFmtId="0" fontId="1" fillId="0" borderId="0" xfId="0" applyFont="1" applyAlignment="1"/>
    <xf numFmtId="0" fontId="0" fillId="0" borderId="0" xfId="0" applyFont="1" applyAlignment="1"/>
    <xf numFmtId="0" fontId="1" fillId="3" borderId="0" xfId="0" applyFont="1" applyFill="1"/>
    <xf numFmtId="0" fontId="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5" fillId="5" borderId="0" xfId="0" applyFont="1" applyFill="1" applyAlignment="1"/>
    <xf numFmtId="0" fontId="5" fillId="5" borderId="0" xfId="0" applyFont="1" applyFill="1" applyAlignment="1">
      <alignment horizontal="right"/>
    </xf>
    <xf numFmtId="0" fontId="5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5" borderId="1" xfId="0" applyFont="1" applyFill="1" applyBorder="1" applyAlignment="1"/>
    <xf numFmtId="0" fontId="5" fillId="5" borderId="2" xfId="0" applyFont="1" applyFill="1" applyBorder="1" applyAlignment="1">
      <alignment horizontal="right"/>
    </xf>
    <xf numFmtId="0" fontId="4" fillId="5" borderId="1" xfId="0" applyFont="1" applyFill="1" applyBorder="1" applyAlignment="1"/>
    <xf numFmtId="0" fontId="4" fillId="5" borderId="2" xfId="0" applyFont="1" applyFill="1" applyBorder="1" applyAlignment="1">
      <alignment horizontal="right"/>
    </xf>
    <xf numFmtId="0" fontId="13" fillId="0" borderId="0" xfId="0" applyFont="1" applyAlignment="1"/>
    <xf numFmtId="164" fontId="8" fillId="8" borderId="0" xfId="0" applyNumberFormat="1" applyFont="1" applyFill="1"/>
    <xf numFmtId="0" fontId="13" fillId="0" borderId="0" xfId="0" applyFont="1"/>
    <xf numFmtId="0" fontId="13" fillId="8" borderId="0" xfId="0" applyFont="1" applyFill="1"/>
    <xf numFmtId="9" fontId="8" fillId="8" borderId="0" xfId="0" applyNumberFormat="1" applyFont="1" applyFill="1"/>
    <xf numFmtId="164" fontId="0" fillId="0" borderId="0" xfId="0" applyNumberFormat="1" applyFont="1" applyAlignment="1"/>
    <xf numFmtId="0" fontId="13" fillId="0" borderId="0" xfId="0" applyFont="1" applyAlignment="1">
      <alignment horizontal="right"/>
    </xf>
    <xf numFmtId="0" fontId="1" fillId="0" borderId="0" xfId="0" applyFont="1" applyFill="1"/>
    <xf numFmtId="2" fontId="0" fillId="0" borderId="0" xfId="0" applyNumberFormat="1" applyFont="1" applyAlignment="1"/>
    <xf numFmtId="2" fontId="1" fillId="9" borderId="0" xfId="0" applyNumberFormat="1" applyFont="1" applyFill="1"/>
    <xf numFmtId="2" fontId="1" fillId="8" borderId="0" xfId="0" applyNumberFormat="1" applyFont="1" applyFill="1"/>
    <xf numFmtId="164" fontId="8" fillId="9" borderId="0" xfId="0" applyNumberFormat="1" applyFont="1" applyFill="1"/>
    <xf numFmtId="0" fontId="1" fillId="9" borderId="0" xfId="0" applyFont="1" applyFill="1"/>
    <xf numFmtId="2" fontId="8" fillId="9" borderId="0" xfId="0" applyNumberFormat="1" applyFont="1" applyFill="1"/>
    <xf numFmtId="2" fontId="8" fillId="0" borderId="0" xfId="0" applyNumberFormat="1" applyFont="1"/>
    <xf numFmtId="2" fontId="3" fillId="9" borderId="0" xfId="0" applyNumberFormat="1" applyFont="1" applyFill="1"/>
    <xf numFmtId="2" fontId="0" fillId="0" borderId="0" xfId="0" applyNumberFormat="1" applyFont="1" applyFill="1" applyAlignment="1"/>
    <xf numFmtId="0" fontId="7" fillId="9" borderId="3" xfId="0" applyFont="1" applyFill="1" applyBorder="1" applyAlignment="1"/>
    <xf numFmtId="0" fontId="1" fillId="9" borderId="3" xfId="0" applyFont="1" applyFill="1" applyBorder="1"/>
    <xf numFmtId="2" fontId="1" fillId="9" borderId="3" xfId="0" applyNumberFormat="1" applyFont="1" applyFill="1" applyBorder="1"/>
    <xf numFmtId="2" fontId="1" fillId="8" borderId="3" xfId="0" applyNumberFormat="1" applyFont="1" applyFill="1" applyBorder="1"/>
    <xf numFmtId="0" fontId="3" fillId="9" borderId="0" xfId="0" applyFont="1" applyFill="1" applyAlignment="1"/>
    <xf numFmtId="164" fontId="3" fillId="9" borderId="0" xfId="0" applyNumberFormat="1" applyFont="1" applyFill="1" applyAlignment="1">
      <alignment horizontal="right"/>
    </xf>
    <xf numFmtId="0" fontId="8" fillId="9" borderId="0" xfId="0" applyFont="1" applyFill="1" applyAlignment="1"/>
    <xf numFmtId="0" fontId="1" fillId="2" borderId="0" xfId="0" applyFont="1" applyFill="1"/>
    <xf numFmtId="0" fontId="0" fillId="0" borderId="0" xfId="0" applyFont="1" applyAlignment="1"/>
    <xf numFmtId="0" fontId="12" fillId="0" borderId="0" xfId="1" applyFont="1" applyAlignment="1">
      <alignment horizontal="center"/>
    </xf>
    <xf numFmtId="0" fontId="12" fillId="0" borderId="0" xfId="1" applyFont="1" applyAlignment="1"/>
    <xf numFmtId="0" fontId="2" fillId="3" borderId="0" xfId="0" applyFont="1" applyFill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0" fillId="6" borderId="2" xfId="0" applyFont="1" applyFill="1" applyBorder="1" applyAlignment="1"/>
    <xf numFmtId="0" fontId="5" fillId="5" borderId="0" xfId="0" applyFont="1" applyFill="1" applyAlignment="1"/>
    <xf numFmtId="0" fontId="0" fillId="6" borderId="0" xfId="0" applyFont="1" applyFill="1" applyAlignment="1"/>
    <xf numFmtId="0" fontId="10" fillId="4" borderId="0" xfId="0" applyFont="1" applyFill="1" applyAlignment="1">
      <alignment horizontal="center"/>
    </xf>
    <xf numFmtId="0" fontId="1" fillId="3" borderId="0" xfId="0" applyFont="1" applyFill="1"/>
    <xf numFmtId="0" fontId="7" fillId="0" borderId="0" xfId="0" applyFont="1" applyAlignment="1"/>
    <xf numFmtId="0" fontId="10" fillId="3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contabei.com.br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https://pixabay.com/pt/aten%C3%A7%C3%A3o-ponto-de-exclama%C3%A7%C3%A3o-307030/" TargetMode="External"/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www.contabei.com.br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hyperlink" Target="https://www.contabei.com.br/" TargetMode="External"/><Relationship Id="rId4" Type="http://schemas.openxmlformats.org/officeDocument/2006/relationships/hyperlink" Target="https://pixabay.com/pt/aten%C3%A7%C3%A3o-ponto-de-exclama%C3%A7%C3%A3o-307030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hyperlink" Target="https://www.contabei.com.br/" TargetMode="External"/><Relationship Id="rId4" Type="http://schemas.openxmlformats.org/officeDocument/2006/relationships/hyperlink" Target="https://pixabay.com/pt/aten%C3%A7%C3%A3o-ponto-de-exclama%C3%A7%C3%A3o-307030/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hyperlink" Target="https://www.contabei.com.br/" TargetMode="External"/><Relationship Id="rId4" Type="http://schemas.openxmlformats.org/officeDocument/2006/relationships/hyperlink" Target="https://pixabay.com/pt/aten%C3%A7%C3%A3o-ponto-de-exclama%C3%A7%C3%A3o-307030/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hyperlink" Target="https://www.contabei.com.br/" TargetMode="External"/><Relationship Id="rId4" Type="http://schemas.openxmlformats.org/officeDocument/2006/relationships/hyperlink" Target="https://pixabay.com/pt/aten%C3%A7%C3%A3o-ponto-de-exclama%C3%A7%C3%A3o-307030/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hyperlink" Target="https://www.contabei.com.br/" TargetMode="External"/><Relationship Id="rId4" Type="http://schemas.openxmlformats.org/officeDocument/2006/relationships/hyperlink" Target="https://pixabay.com/pt/aten%C3%A7%C3%A3o-ponto-de-exclama%C3%A7%C3%A3o-307030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https://pixabay.com/pt/aten%C3%A7%C3%A3o-ponto-de-exclama%C3%A7%C3%A3o-307030/" TargetMode="External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https://pixabay.com/pt/aten%C3%A7%C3%A3o-ponto-de-exclama%C3%A7%C3%A3o-307030/" TargetMode="External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12</xdr:row>
      <xdr:rowOff>142875</xdr:rowOff>
    </xdr:from>
    <xdr:ext cx="9191625" cy="6602950"/>
    <xdr:grpSp>
      <xdr:nvGrpSpPr>
        <xdr:cNvPr id="2" name="Shape 2" title="Desenh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80975" y="2638425"/>
          <a:ext cx="9191625" cy="6602950"/>
          <a:chOff x="116875" y="107150"/>
          <a:chExt cx="9175800" cy="6585126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116875" y="107150"/>
            <a:ext cx="91758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633150" y="506500"/>
            <a:ext cx="681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224275" y="507350"/>
            <a:ext cx="9068400" cy="6184926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500" b="1">
                <a:solidFill>
                  <a:schemeClr val="accent1"/>
                </a:solidFill>
              </a:rPr>
              <a:t>INTRODUÇÃO</a:t>
            </a:r>
            <a:endParaRPr sz="1100" b="1">
              <a:solidFill>
                <a:schemeClr val="accent1"/>
              </a:solidFill>
            </a:endParaRP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  <a:p>
            <a:pPr marL="0" lvl="0" indent="0" algn="just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/>
              <a:t>Essa Planilha de Precificação foi desenvolvida para te ajudar a calcular corretamente o valor do seu produto ou serviço. </a:t>
            </a:r>
            <a:endParaRPr sz="1400"/>
          </a:p>
          <a:p>
            <a:pPr marL="0" lvl="0" indent="0" algn="just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/>
              <a:t>Sabemos que cada centavo é importante para o seu negócio e que o seu tempo é tão valioso quanto o seu produto ou serviço. Por isso, a Contabei chegou para simplificar a sua rotina Contabil e libertar a sua empresa de burocracias desnecessárias.</a:t>
            </a:r>
            <a:endParaRPr sz="1400"/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/>
              <a:t>Na Contabei, enxergamos as pessoas por trás de cada pequeno ou grande negócio, entendemos os seus anseios e queremos apoiar os seus sonhos. Topa participar desse movimento junto com a gente? Vem se Contabei você também!</a:t>
            </a:r>
            <a:endParaRPr sz="1400"/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  <a:p>
            <a:pPr marL="0" lvl="0" indent="0" algn="just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500" b="1">
                <a:solidFill>
                  <a:schemeClr val="accent1"/>
                </a:solidFill>
              </a:rPr>
              <a:t>COMO UTILIZAR ESTA PLANILHA</a:t>
            </a:r>
            <a:endParaRPr sz="1200" b="1">
              <a:solidFill>
                <a:schemeClr val="accent1"/>
              </a:solidFill>
            </a:endParaRPr>
          </a:p>
          <a:p>
            <a:pPr marL="0" lvl="0" indent="0" algn="just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  <a:p>
            <a:pPr marL="0" lvl="0" indent="0" algn="just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/>
              <a:t>Observe que a planilha possui dua abas: DESPESAS e PRECIFICAÇÃO. Comece listando todos os custos da sua empresa na</a:t>
            </a:r>
            <a:r>
              <a:rPr lang="en-US" sz="1400" baseline="0"/>
              <a:t> aba DESPESAS</a:t>
            </a:r>
            <a:r>
              <a:rPr lang="en-US" sz="1400"/>
              <a:t>. É fundamental saber o quanto sua empresa necessita mensalmente para manter as portas abertas. Esses custos devem estar agregados no valor do seu produto, portanto não deixe nenhuma valor de fora.</a:t>
            </a:r>
            <a:endParaRPr sz="1400"/>
          </a:p>
          <a:p>
            <a:pPr marL="0" lvl="0" indent="0" algn="just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  <a:p>
            <a:pPr marL="0" lvl="0" indent="0" algn="just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/>
              <a:t>No próximo passo nas</a:t>
            </a:r>
            <a:r>
              <a:rPr lang="en-US" sz="1400" baseline="0"/>
              <a:t> abas PRECIFICAÇÃO</a:t>
            </a:r>
            <a:r>
              <a:rPr lang="en-US" sz="1400"/>
              <a:t>, você deverá observar os custos individuais do seu produto, incluindo os custos fixos e os variáveis. Não altere as células que possuem cores destacadas, pois elas contém as fórmulas.</a:t>
            </a:r>
            <a:endParaRPr sz="1400"/>
          </a:p>
          <a:p>
            <a:pPr marL="0" lvl="0" indent="0" algn="just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  <a:p>
            <a:pPr marL="0" lvl="0" indent="0" algn="just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/>
              <a:t>O preço será calculado com base nos custos e na margem de lucro que você escolher. Não se esqueça de adicionar nenhum item nas tabelas de custos, pois esses números são fundamentais para a precificação. </a:t>
            </a:r>
            <a:endParaRPr sz="1400"/>
          </a:p>
          <a:p>
            <a:pPr marL="0" lvl="0" indent="0" algn="just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  <a:p>
            <a:pPr marL="0" lvl="0" indent="0" algn="just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</xdr:grpSp>
    <xdr:clientData fLocksWithSheet="0"/>
  </xdr:oneCellAnchor>
  <xdr:twoCellAnchor editAs="oneCell">
    <xdr:from>
      <xdr:col>1</xdr:col>
      <xdr:colOff>801867</xdr:colOff>
      <xdr:row>0</xdr:row>
      <xdr:rowOff>95250</xdr:rowOff>
    </xdr:from>
    <xdr:to>
      <xdr:col>7</xdr:col>
      <xdr:colOff>609601</xdr:colOff>
      <xdr:row>9</xdr:row>
      <xdr:rowOff>65439</xdr:rowOff>
    </xdr:to>
    <xdr:pic>
      <xdr:nvPicPr>
        <xdr:cNvPr id="8" name="Imagem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D7456A-FE46-4EC2-BDF7-03BED5A0B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0067" y="95250"/>
          <a:ext cx="4836934" cy="17323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</xdr:colOff>
      <xdr:row>1</xdr:row>
      <xdr:rowOff>19050</xdr:rowOff>
    </xdr:from>
    <xdr:to>
      <xdr:col>14</xdr:col>
      <xdr:colOff>400050</xdr:colOff>
      <xdr:row>1</xdr:row>
      <xdr:rowOff>370963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B3401A-DA8E-4976-8DE4-A7E8E21BB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2382500" y="561975"/>
          <a:ext cx="390525" cy="3519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200024</xdr:rowOff>
    </xdr:from>
    <xdr:ext cx="8536363" cy="3444740"/>
    <xdr:grpSp>
      <xdr:nvGrpSpPr>
        <xdr:cNvPr id="2" name="Shape 2" title="Desenh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33375" y="200024"/>
          <a:ext cx="8536363" cy="3444740"/>
          <a:chOff x="545450" y="170124"/>
          <a:chExt cx="8522394" cy="3426318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545450" y="1256550"/>
            <a:ext cx="8298900" cy="2339892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Clr>
                <a:srgbClr val="FFFFFF"/>
              </a:buClr>
              <a:buFont typeface="Raleway"/>
              <a:buNone/>
            </a:pPr>
            <a:r>
              <a:rPr lang="en-US" sz="2200"/>
              <a:t>Olá! Seja bem-vindo/a a</a:t>
            </a:r>
            <a:r>
              <a:rPr lang="en-US" sz="2200" baseline="0"/>
              <a:t> </a:t>
            </a:r>
            <a:r>
              <a:rPr lang="en-US" sz="2200" b="1" baseline="0"/>
              <a:t>Planilha </a:t>
            </a:r>
            <a:r>
              <a:rPr lang="en-US" sz="2200" b="1" baseline="0">
                <a:solidFill>
                  <a:schemeClr val="accent1"/>
                </a:solidFill>
              </a:rPr>
              <a:t>Contabei</a:t>
            </a:r>
            <a:r>
              <a:rPr lang="en-US" sz="2200" b="1" baseline="0"/>
              <a:t> de Precificação</a:t>
            </a:r>
            <a:endParaRPr sz="2200" b="1">
              <a:solidFill>
                <a:srgbClr val="FFFFFF"/>
              </a:solidFill>
              <a:highlight>
                <a:srgbClr val="FE3E6D"/>
              </a:highlight>
            </a:endParaRP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Clr>
                <a:srgbClr val="FFFFFF"/>
              </a:buClr>
              <a:buFont typeface="Raleway"/>
              <a:buNone/>
            </a:pPr>
            <a:endParaRPr sz="2900"/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Clr>
                <a:srgbClr val="FFFFFF"/>
              </a:buClr>
              <a:buFont typeface="Raleway"/>
              <a:buNone/>
            </a:pPr>
            <a:r>
              <a:rPr lang="en-US" sz="1600"/>
              <a:t>Se você não tiver sido direcionado automaticamente para a criação de uma cópia desse material, siga o passo a passo abaixo.</a:t>
            </a:r>
            <a:endParaRPr sz="1600"/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Clr>
                <a:srgbClr val="FFFFFF"/>
              </a:buClr>
              <a:buFont typeface="Raleway"/>
              <a:buNone/>
            </a:pPr>
            <a:endParaRPr sz="1600"/>
          </a:p>
          <a:p>
            <a:pPr marL="457200" lvl="0" indent="-330200" algn="l" rtl="0">
              <a:spcBef>
                <a:spcPts val="0"/>
              </a:spcBef>
              <a:spcAft>
                <a:spcPts val="0"/>
              </a:spcAft>
              <a:buSzPts val="1600"/>
              <a:buAutoNum type="arabicPeriod"/>
            </a:pPr>
            <a:r>
              <a:rPr lang="en-US" sz="1600"/>
              <a:t>Clique em “Arquivo”, no canto superior esquerdo;</a:t>
            </a:r>
            <a:endParaRPr sz="1600"/>
          </a:p>
          <a:p>
            <a:pPr marL="457200" lvl="0" indent="-330200" algn="l" rtl="0">
              <a:spcBef>
                <a:spcPts val="0"/>
              </a:spcBef>
              <a:spcAft>
                <a:spcPts val="0"/>
              </a:spcAft>
              <a:buSzPts val="1600"/>
              <a:buAutoNum type="arabicPeriod"/>
            </a:pPr>
            <a:r>
              <a:rPr lang="en-US" sz="1600"/>
              <a:t>“Salvar uma cópia”;</a:t>
            </a:r>
            <a:endParaRPr sz="1600"/>
          </a:p>
          <a:p>
            <a:pPr marL="457200" lvl="0" indent="-330200" algn="l" rtl="0">
              <a:spcBef>
                <a:spcPts val="0"/>
              </a:spcBef>
              <a:spcAft>
                <a:spcPts val="0"/>
              </a:spcAft>
              <a:buSzPts val="1600"/>
              <a:buAutoNum type="arabicPeriod"/>
            </a:pPr>
            <a:r>
              <a:rPr lang="en-US" sz="1600"/>
              <a:t>“Escolha um nome e a pasta no Drive onde você deseja salvar o arquivo;</a:t>
            </a:r>
            <a:endParaRPr sz="1400"/>
          </a:p>
        </xdr:txBody>
      </xdr:sp>
      <xdr:pic>
        <xdr:nvPicPr>
          <xdr:cNvPr id="7" name="Shape 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6232080" y="170124"/>
            <a:ext cx="2835764" cy="994776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442786</xdr:colOff>
      <xdr:row>0</xdr:row>
      <xdr:rowOff>47625</xdr:rowOff>
    </xdr:from>
    <xdr:ext cx="2191002" cy="800100"/>
    <xdr:pic>
      <xdr:nvPicPr>
        <xdr:cNvPr id="2" name="image3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519861" y="47625"/>
          <a:ext cx="2191002" cy="8001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10</xdr:col>
      <xdr:colOff>19050</xdr:colOff>
      <xdr:row>3</xdr:row>
      <xdr:rowOff>66674</xdr:rowOff>
    </xdr:from>
    <xdr:to>
      <xdr:col>10</xdr:col>
      <xdr:colOff>393303</xdr:colOff>
      <xdr:row>4</xdr:row>
      <xdr:rowOff>194373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C25D33B-3E5A-4235-AFE2-400433DB5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9772650" y="1000124"/>
          <a:ext cx="374253" cy="3372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28574</xdr:colOff>
      <xdr:row>7</xdr:row>
      <xdr:rowOff>0</xdr:rowOff>
    </xdr:from>
    <xdr:ext cx="4162425" cy="53435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7029449" y="1762125"/>
          <a:ext cx="4162425" cy="53435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accent1"/>
              </a:solidFill>
            </a:rPr>
            <a:t>MARGEM DE LUCRO</a:t>
          </a:r>
          <a:endParaRPr sz="1400">
            <a:solidFill>
              <a:schemeClr val="accent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FE3E6D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O valor da margem de lucro é encontrada com o cálculo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/>
            <a:t>100 - margem de lucro / 100</a:t>
          </a:r>
          <a:endParaRPr sz="14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 deve ser inserido da seguinte forma: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5% = inserir 0,95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10% = inserir 0,90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12% = inserir 0,88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15% = inserir 0,85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17% = inserir 0,83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20% = inserir 0,80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25% = inserir 0,75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30% = inserir 0,70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35% = inserir 0,65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40% = inserir 0,60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45% = inserir 0,55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50% = inserir 0,50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55% = inserir 0,45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60% = inserir 0,40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65% = inserir 0,35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70% = inserir 0,30</a:t>
          </a:r>
          <a:endParaRPr sz="1400"/>
        </a:p>
      </xdr:txBody>
    </xdr:sp>
    <xdr:clientData fLocksWithSheet="0"/>
  </xdr:oneCellAnchor>
  <xdr:oneCellAnchor>
    <xdr:from>
      <xdr:col>10</xdr:col>
      <xdr:colOff>328486</xdr:colOff>
      <xdr:row>0</xdr:row>
      <xdr:rowOff>76200</xdr:rowOff>
    </xdr:from>
    <xdr:ext cx="1747964" cy="638175"/>
    <xdr:pic>
      <xdr:nvPicPr>
        <xdr:cNvPr id="2" name="image3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67561" y="76200"/>
          <a:ext cx="1747964" cy="6381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10</xdr:col>
      <xdr:colOff>19050</xdr:colOff>
      <xdr:row>2</xdr:row>
      <xdr:rowOff>47625</xdr:rowOff>
    </xdr:from>
    <xdr:to>
      <xdr:col>10</xdr:col>
      <xdr:colOff>409575</xdr:colOff>
      <xdr:row>3</xdr:row>
      <xdr:rowOff>199513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2DFE60F-8EF5-4C17-B33D-C29E1A1BF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7858125" y="809625"/>
          <a:ext cx="390525" cy="351913"/>
        </a:xfrm>
        <a:prstGeom prst="rect">
          <a:avLst/>
        </a:prstGeom>
      </xdr:spPr>
    </xdr:pic>
    <xdr:clientData/>
  </xdr:twoCellAnchor>
  <xdr:twoCellAnchor>
    <xdr:from>
      <xdr:col>3</xdr:col>
      <xdr:colOff>757024</xdr:colOff>
      <xdr:row>26</xdr:row>
      <xdr:rowOff>113731</xdr:rowOff>
    </xdr:from>
    <xdr:to>
      <xdr:col>4</xdr:col>
      <xdr:colOff>390526</xdr:colOff>
      <xdr:row>26</xdr:row>
      <xdr:rowOff>114300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9D445055-3CAE-4920-A363-2844D99FD81C}"/>
            </a:ext>
          </a:extLst>
        </xdr:cNvPr>
        <xdr:cNvCxnSpPr/>
      </xdr:nvCxnSpPr>
      <xdr:spPr>
        <a:xfrm flipH="1" flipV="1">
          <a:off x="3404832" y="5651026"/>
          <a:ext cx="472270" cy="56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762000</xdr:colOff>
      <xdr:row>15</xdr:row>
      <xdr:rowOff>95251</xdr:rowOff>
    </xdr:from>
    <xdr:to>
      <xdr:col>3</xdr:col>
      <xdr:colOff>771525</xdr:colOff>
      <xdr:row>26</xdr:row>
      <xdr:rowOff>104775</xdr:rowOff>
    </xdr:to>
    <xdr:cxnSp macro="">
      <xdr:nvCxnSpPr>
        <xdr:cNvPr id="9" name="Conector reto 8">
          <a:extLst>
            <a:ext uri="{FF2B5EF4-FFF2-40B4-BE49-F238E27FC236}">
              <a16:creationId xmlns:a16="http://schemas.microsoft.com/office/drawing/2014/main" id="{856C1137-3281-421D-AB86-322DC72BD63B}"/>
            </a:ext>
          </a:extLst>
        </xdr:cNvPr>
        <xdr:cNvCxnSpPr/>
      </xdr:nvCxnSpPr>
      <xdr:spPr>
        <a:xfrm flipH="1" flipV="1">
          <a:off x="3409950" y="3457576"/>
          <a:ext cx="9525" cy="220979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764132</xdr:colOff>
      <xdr:row>15</xdr:row>
      <xdr:rowOff>99516</xdr:rowOff>
    </xdr:from>
    <xdr:to>
      <xdr:col>4</xdr:col>
      <xdr:colOff>664618</xdr:colOff>
      <xdr:row>15</xdr:row>
      <xdr:rowOff>103069</xdr:rowOff>
    </xdr:to>
    <xdr:cxnSp macro="">
      <xdr:nvCxnSpPr>
        <xdr:cNvPr id="12" name="Conector reto 11">
          <a:extLst>
            <a:ext uri="{FF2B5EF4-FFF2-40B4-BE49-F238E27FC236}">
              <a16:creationId xmlns:a16="http://schemas.microsoft.com/office/drawing/2014/main" id="{29D50407-A52D-44ED-8479-02C2EBABF8D9}"/>
            </a:ext>
          </a:extLst>
        </xdr:cNvPr>
        <xdr:cNvCxnSpPr/>
      </xdr:nvCxnSpPr>
      <xdr:spPr>
        <a:xfrm flipV="1">
          <a:off x="3411940" y="3447482"/>
          <a:ext cx="739254" cy="355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604198</xdr:colOff>
      <xdr:row>15</xdr:row>
      <xdr:rowOff>95961</xdr:rowOff>
    </xdr:from>
    <xdr:to>
      <xdr:col>4</xdr:col>
      <xdr:colOff>732146</xdr:colOff>
      <xdr:row>15</xdr:row>
      <xdr:rowOff>99515</xdr:rowOff>
    </xdr:to>
    <xdr:cxnSp macro="">
      <xdr:nvCxnSpPr>
        <xdr:cNvPr id="21" name="Conector de Seta Reta 20">
          <a:extLst>
            <a:ext uri="{FF2B5EF4-FFF2-40B4-BE49-F238E27FC236}">
              <a16:creationId xmlns:a16="http://schemas.microsoft.com/office/drawing/2014/main" id="{9CEA875F-27FA-4345-84DC-7409D5253234}"/>
            </a:ext>
          </a:extLst>
        </xdr:cNvPr>
        <xdr:cNvCxnSpPr/>
      </xdr:nvCxnSpPr>
      <xdr:spPr>
        <a:xfrm flipV="1">
          <a:off x="4090774" y="3443927"/>
          <a:ext cx="127948" cy="355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28574</xdr:colOff>
      <xdr:row>7</xdr:row>
      <xdr:rowOff>0</xdr:rowOff>
    </xdr:from>
    <xdr:ext cx="4162425" cy="5343525"/>
    <xdr:sp macro="" textlink="">
      <xdr:nvSpPr>
        <xdr:cNvPr id="2" name="Shape 8">
          <a:extLst>
            <a:ext uri="{FF2B5EF4-FFF2-40B4-BE49-F238E27FC236}">
              <a16:creationId xmlns:a16="http://schemas.microsoft.com/office/drawing/2014/main" id="{C260F0D1-44B5-42D7-8044-857F95BCCEA4}"/>
            </a:ext>
          </a:extLst>
        </xdr:cNvPr>
        <xdr:cNvSpPr txBox="1"/>
      </xdr:nvSpPr>
      <xdr:spPr>
        <a:xfrm>
          <a:off x="7029449" y="1762125"/>
          <a:ext cx="4162425" cy="53435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accent1"/>
              </a:solidFill>
            </a:rPr>
            <a:t>MARGEM DE LUCRO</a:t>
          </a:r>
          <a:endParaRPr sz="1400">
            <a:solidFill>
              <a:schemeClr val="accent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FE3E6D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O valor da margem de lucro é encontrada com o cálculo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/>
            <a:t>100 - margem de lucro / 100</a:t>
          </a:r>
          <a:endParaRPr sz="14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 deve ser inserido da seguinte forma: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5% = inserir 0,95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10% = inserir 0,90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12% = inserir 0,88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15% = inserir 0,85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17% = inserir 0,83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20% = inserir 0,80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25% = inserir 0,75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30% = inserir 0,70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35% = inserir 0,65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40% = inserir 0,60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45% = inserir 0,55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50% = inserir 0,50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55% = inserir 0,45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60% = inserir 0,40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65% = inserir 0,35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70% = inserir 0,30</a:t>
          </a:r>
          <a:endParaRPr sz="1400"/>
        </a:p>
      </xdr:txBody>
    </xdr:sp>
    <xdr:clientData fLocksWithSheet="0"/>
  </xdr:oneCellAnchor>
  <xdr:oneCellAnchor>
    <xdr:from>
      <xdr:col>10</xdr:col>
      <xdr:colOff>328486</xdr:colOff>
      <xdr:row>0</xdr:row>
      <xdr:rowOff>76200</xdr:rowOff>
    </xdr:from>
    <xdr:ext cx="1747964" cy="638175"/>
    <xdr:pic>
      <xdr:nvPicPr>
        <xdr:cNvPr id="3" name="image3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1E0F12-AB77-4042-BCA9-D416FB28213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67561" y="76200"/>
          <a:ext cx="1747964" cy="638175"/>
        </a:xfrm>
        <a:prstGeom prst="rect">
          <a:avLst/>
        </a:prstGeom>
        <a:noFill/>
      </xdr:spPr>
    </xdr:pic>
    <xdr:clientData fLocksWithSheet="0"/>
  </xdr:oneCellAnchor>
  <xdr:twoCellAnchor>
    <xdr:from>
      <xdr:col>3</xdr:col>
      <xdr:colOff>757024</xdr:colOff>
      <xdr:row>26</xdr:row>
      <xdr:rowOff>113731</xdr:rowOff>
    </xdr:from>
    <xdr:to>
      <xdr:col>4</xdr:col>
      <xdr:colOff>390526</xdr:colOff>
      <xdr:row>26</xdr:row>
      <xdr:rowOff>114300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4457ED4A-274E-417C-A3DB-DD7DE207074D}"/>
            </a:ext>
          </a:extLst>
        </xdr:cNvPr>
        <xdr:cNvCxnSpPr/>
      </xdr:nvCxnSpPr>
      <xdr:spPr>
        <a:xfrm flipH="1" flipV="1">
          <a:off x="3404974" y="5676331"/>
          <a:ext cx="471702" cy="56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762000</xdr:colOff>
      <xdr:row>15</xdr:row>
      <xdr:rowOff>95251</xdr:rowOff>
    </xdr:from>
    <xdr:to>
      <xdr:col>3</xdr:col>
      <xdr:colOff>771525</xdr:colOff>
      <xdr:row>26</xdr:row>
      <xdr:rowOff>104775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F22FFA16-C173-4C87-A651-09FA32662E71}"/>
            </a:ext>
          </a:extLst>
        </xdr:cNvPr>
        <xdr:cNvCxnSpPr/>
      </xdr:nvCxnSpPr>
      <xdr:spPr>
        <a:xfrm flipH="1" flipV="1">
          <a:off x="3409950" y="3457576"/>
          <a:ext cx="9525" cy="220979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764132</xdr:colOff>
      <xdr:row>15</xdr:row>
      <xdr:rowOff>99516</xdr:rowOff>
    </xdr:from>
    <xdr:to>
      <xdr:col>4</xdr:col>
      <xdr:colOff>664618</xdr:colOff>
      <xdr:row>15</xdr:row>
      <xdr:rowOff>103069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E76A6000-B986-45AB-8D27-C4C2C3DFDB49}"/>
            </a:ext>
          </a:extLst>
        </xdr:cNvPr>
        <xdr:cNvCxnSpPr/>
      </xdr:nvCxnSpPr>
      <xdr:spPr>
        <a:xfrm flipV="1">
          <a:off x="3412082" y="3461841"/>
          <a:ext cx="738686" cy="355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604198</xdr:colOff>
      <xdr:row>15</xdr:row>
      <xdr:rowOff>95961</xdr:rowOff>
    </xdr:from>
    <xdr:to>
      <xdr:col>4</xdr:col>
      <xdr:colOff>732146</xdr:colOff>
      <xdr:row>15</xdr:row>
      <xdr:rowOff>99515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BDC40C1A-6FBD-4DA8-9F4D-AE315D43636B}"/>
            </a:ext>
          </a:extLst>
        </xdr:cNvPr>
        <xdr:cNvCxnSpPr/>
      </xdr:nvCxnSpPr>
      <xdr:spPr>
        <a:xfrm flipV="1">
          <a:off x="4090348" y="3458286"/>
          <a:ext cx="127948" cy="355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9525</xdr:colOff>
      <xdr:row>2</xdr:row>
      <xdr:rowOff>57150</xdr:rowOff>
    </xdr:from>
    <xdr:to>
      <xdr:col>10</xdr:col>
      <xdr:colOff>400050</xdr:colOff>
      <xdr:row>4</xdr:row>
      <xdr:rowOff>9013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71DF17B-1767-4FA9-9B59-9DD0BA44A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7848600" y="819150"/>
          <a:ext cx="390525" cy="3519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28574</xdr:colOff>
      <xdr:row>7</xdr:row>
      <xdr:rowOff>0</xdr:rowOff>
    </xdr:from>
    <xdr:ext cx="4162425" cy="5343525"/>
    <xdr:sp macro="" textlink="">
      <xdr:nvSpPr>
        <xdr:cNvPr id="2" name="Shape 8">
          <a:extLst>
            <a:ext uri="{FF2B5EF4-FFF2-40B4-BE49-F238E27FC236}">
              <a16:creationId xmlns:a16="http://schemas.microsoft.com/office/drawing/2014/main" id="{E60066E3-267E-4620-831F-83961F54DEA8}"/>
            </a:ext>
          </a:extLst>
        </xdr:cNvPr>
        <xdr:cNvSpPr txBox="1"/>
      </xdr:nvSpPr>
      <xdr:spPr>
        <a:xfrm>
          <a:off x="7029449" y="1762125"/>
          <a:ext cx="4162425" cy="53435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accent1"/>
              </a:solidFill>
            </a:rPr>
            <a:t>MARGEM DE LUCRO</a:t>
          </a:r>
          <a:endParaRPr sz="1400">
            <a:solidFill>
              <a:schemeClr val="accent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FE3E6D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O valor da margem de lucro é encontrada com o cálculo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/>
            <a:t>100 - margem de lucro / 100</a:t>
          </a:r>
          <a:endParaRPr sz="14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 deve ser inserido da seguinte forma: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5% = inserir 0,95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10% = inserir 0,90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12% = inserir 0,88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15% = inserir 0,85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17% = inserir 0,83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20% = inserir 0,80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25% = inserir 0,75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30% = inserir 0,70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35% = inserir 0,65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40% = inserir 0,60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45% = inserir 0,55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50% = inserir 0,50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55% = inserir 0,45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60% = inserir 0,40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65% = inserir 0,35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70% = inserir 0,30</a:t>
          </a:r>
          <a:endParaRPr sz="1400"/>
        </a:p>
      </xdr:txBody>
    </xdr:sp>
    <xdr:clientData fLocksWithSheet="0"/>
  </xdr:oneCellAnchor>
  <xdr:oneCellAnchor>
    <xdr:from>
      <xdr:col>10</xdr:col>
      <xdr:colOff>328486</xdr:colOff>
      <xdr:row>0</xdr:row>
      <xdr:rowOff>76200</xdr:rowOff>
    </xdr:from>
    <xdr:ext cx="1747964" cy="638175"/>
    <xdr:pic>
      <xdr:nvPicPr>
        <xdr:cNvPr id="3" name="image3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F976A3-C3AE-4A0D-A4E5-6677E7B287C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67561" y="76200"/>
          <a:ext cx="1747964" cy="638175"/>
        </a:xfrm>
        <a:prstGeom prst="rect">
          <a:avLst/>
        </a:prstGeom>
        <a:noFill/>
      </xdr:spPr>
    </xdr:pic>
    <xdr:clientData fLocksWithSheet="0"/>
  </xdr:oneCellAnchor>
  <xdr:twoCellAnchor>
    <xdr:from>
      <xdr:col>3</xdr:col>
      <xdr:colOff>757024</xdr:colOff>
      <xdr:row>26</xdr:row>
      <xdr:rowOff>113731</xdr:rowOff>
    </xdr:from>
    <xdr:to>
      <xdr:col>4</xdr:col>
      <xdr:colOff>390526</xdr:colOff>
      <xdr:row>26</xdr:row>
      <xdr:rowOff>114300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5BA46E81-51AF-417E-A98E-1997B8643B45}"/>
            </a:ext>
          </a:extLst>
        </xdr:cNvPr>
        <xdr:cNvCxnSpPr/>
      </xdr:nvCxnSpPr>
      <xdr:spPr>
        <a:xfrm flipH="1" flipV="1">
          <a:off x="3404974" y="5676331"/>
          <a:ext cx="471702" cy="56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762000</xdr:colOff>
      <xdr:row>15</xdr:row>
      <xdr:rowOff>95251</xdr:rowOff>
    </xdr:from>
    <xdr:to>
      <xdr:col>3</xdr:col>
      <xdr:colOff>771525</xdr:colOff>
      <xdr:row>26</xdr:row>
      <xdr:rowOff>104775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495CCFB3-BE3B-4225-90FC-F8E6BAB74E83}"/>
            </a:ext>
          </a:extLst>
        </xdr:cNvPr>
        <xdr:cNvCxnSpPr/>
      </xdr:nvCxnSpPr>
      <xdr:spPr>
        <a:xfrm flipH="1" flipV="1">
          <a:off x="3409950" y="3457576"/>
          <a:ext cx="9525" cy="220979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764132</xdr:colOff>
      <xdr:row>15</xdr:row>
      <xdr:rowOff>99516</xdr:rowOff>
    </xdr:from>
    <xdr:to>
      <xdr:col>4</xdr:col>
      <xdr:colOff>664618</xdr:colOff>
      <xdr:row>15</xdr:row>
      <xdr:rowOff>103069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17276784-A2EC-4922-9769-50069417B638}"/>
            </a:ext>
          </a:extLst>
        </xdr:cNvPr>
        <xdr:cNvCxnSpPr/>
      </xdr:nvCxnSpPr>
      <xdr:spPr>
        <a:xfrm flipV="1">
          <a:off x="3412082" y="3461841"/>
          <a:ext cx="738686" cy="355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604198</xdr:colOff>
      <xdr:row>15</xdr:row>
      <xdr:rowOff>95961</xdr:rowOff>
    </xdr:from>
    <xdr:to>
      <xdr:col>4</xdr:col>
      <xdr:colOff>732146</xdr:colOff>
      <xdr:row>15</xdr:row>
      <xdr:rowOff>99515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8F4701C5-C091-4CA3-A471-07382FC4E0E0}"/>
            </a:ext>
          </a:extLst>
        </xdr:cNvPr>
        <xdr:cNvCxnSpPr/>
      </xdr:nvCxnSpPr>
      <xdr:spPr>
        <a:xfrm flipV="1">
          <a:off x="4090348" y="3458286"/>
          <a:ext cx="127948" cy="355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828675</xdr:colOff>
      <xdr:row>2</xdr:row>
      <xdr:rowOff>38100</xdr:rowOff>
    </xdr:from>
    <xdr:to>
      <xdr:col>10</xdr:col>
      <xdr:colOff>381000</xdr:colOff>
      <xdr:row>3</xdr:row>
      <xdr:rowOff>189988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C1415AF4-9DEF-4931-845C-5B29A42E3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7829550" y="800100"/>
          <a:ext cx="390525" cy="3519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28574</xdr:colOff>
      <xdr:row>7</xdr:row>
      <xdr:rowOff>0</xdr:rowOff>
    </xdr:from>
    <xdr:ext cx="4162425" cy="5343525"/>
    <xdr:sp macro="" textlink="">
      <xdr:nvSpPr>
        <xdr:cNvPr id="2" name="Shape 8">
          <a:extLst>
            <a:ext uri="{FF2B5EF4-FFF2-40B4-BE49-F238E27FC236}">
              <a16:creationId xmlns:a16="http://schemas.microsoft.com/office/drawing/2014/main" id="{0B383042-08CF-4A2C-AF4E-A1979D704140}"/>
            </a:ext>
          </a:extLst>
        </xdr:cNvPr>
        <xdr:cNvSpPr txBox="1"/>
      </xdr:nvSpPr>
      <xdr:spPr>
        <a:xfrm>
          <a:off x="7029449" y="1762125"/>
          <a:ext cx="4162425" cy="53435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accent1"/>
              </a:solidFill>
            </a:rPr>
            <a:t>MARGEM DE LUCRO</a:t>
          </a:r>
          <a:endParaRPr sz="1400">
            <a:solidFill>
              <a:schemeClr val="accent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FE3E6D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O valor da margem de lucro é encontrada com o cálculo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/>
            <a:t>100 - margem de lucro / 100</a:t>
          </a:r>
          <a:endParaRPr sz="14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 deve ser inserido da seguinte forma: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5% = inserir 0,95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10% = inserir 0,90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12% = inserir 0,88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15% = inserir 0,85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17% = inserir 0,83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20% = inserir 0,80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25% = inserir 0,75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30% = inserir 0,70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35% = inserir 0,65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40% = inserir 0,60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45% = inserir 0,55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50% = inserir 0,50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55% = inserir 0,45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60% = inserir 0,40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65% = inserir 0,35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70% = inserir 0,30</a:t>
          </a:r>
          <a:endParaRPr sz="1400"/>
        </a:p>
      </xdr:txBody>
    </xdr:sp>
    <xdr:clientData fLocksWithSheet="0"/>
  </xdr:oneCellAnchor>
  <xdr:oneCellAnchor>
    <xdr:from>
      <xdr:col>10</xdr:col>
      <xdr:colOff>328486</xdr:colOff>
      <xdr:row>0</xdr:row>
      <xdr:rowOff>76200</xdr:rowOff>
    </xdr:from>
    <xdr:ext cx="1747964" cy="638175"/>
    <xdr:pic>
      <xdr:nvPicPr>
        <xdr:cNvPr id="3" name="image3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0E6E0A-EA38-467D-AEC5-D81BEDA5076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67561" y="76200"/>
          <a:ext cx="1747964" cy="638175"/>
        </a:xfrm>
        <a:prstGeom prst="rect">
          <a:avLst/>
        </a:prstGeom>
        <a:noFill/>
      </xdr:spPr>
    </xdr:pic>
    <xdr:clientData fLocksWithSheet="0"/>
  </xdr:oneCellAnchor>
  <xdr:twoCellAnchor>
    <xdr:from>
      <xdr:col>3</xdr:col>
      <xdr:colOff>757024</xdr:colOff>
      <xdr:row>26</xdr:row>
      <xdr:rowOff>113731</xdr:rowOff>
    </xdr:from>
    <xdr:to>
      <xdr:col>4</xdr:col>
      <xdr:colOff>390526</xdr:colOff>
      <xdr:row>26</xdr:row>
      <xdr:rowOff>114300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DC0AEC50-36C3-4E8D-B947-3237BF90B667}"/>
            </a:ext>
          </a:extLst>
        </xdr:cNvPr>
        <xdr:cNvCxnSpPr/>
      </xdr:nvCxnSpPr>
      <xdr:spPr>
        <a:xfrm flipH="1" flipV="1">
          <a:off x="3404974" y="5676331"/>
          <a:ext cx="471702" cy="56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762000</xdr:colOff>
      <xdr:row>15</xdr:row>
      <xdr:rowOff>95251</xdr:rowOff>
    </xdr:from>
    <xdr:to>
      <xdr:col>3</xdr:col>
      <xdr:colOff>771525</xdr:colOff>
      <xdr:row>26</xdr:row>
      <xdr:rowOff>104775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E0071BBC-0C24-4BAE-925A-3EEBDF1D42AC}"/>
            </a:ext>
          </a:extLst>
        </xdr:cNvPr>
        <xdr:cNvCxnSpPr/>
      </xdr:nvCxnSpPr>
      <xdr:spPr>
        <a:xfrm flipH="1" flipV="1">
          <a:off x="3409950" y="3457576"/>
          <a:ext cx="9525" cy="220979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764132</xdr:colOff>
      <xdr:row>15</xdr:row>
      <xdr:rowOff>99516</xdr:rowOff>
    </xdr:from>
    <xdr:to>
      <xdr:col>4</xdr:col>
      <xdr:colOff>664618</xdr:colOff>
      <xdr:row>15</xdr:row>
      <xdr:rowOff>103069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53888CD0-2559-4FAF-82E9-5A2B2398C34C}"/>
            </a:ext>
          </a:extLst>
        </xdr:cNvPr>
        <xdr:cNvCxnSpPr/>
      </xdr:nvCxnSpPr>
      <xdr:spPr>
        <a:xfrm flipV="1">
          <a:off x="3412082" y="3461841"/>
          <a:ext cx="738686" cy="355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604198</xdr:colOff>
      <xdr:row>15</xdr:row>
      <xdr:rowOff>95961</xdr:rowOff>
    </xdr:from>
    <xdr:to>
      <xdr:col>4</xdr:col>
      <xdr:colOff>732146</xdr:colOff>
      <xdr:row>15</xdr:row>
      <xdr:rowOff>99515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479E94C2-92E7-487E-BFA1-EAE8182C1D37}"/>
            </a:ext>
          </a:extLst>
        </xdr:cNvPr>
        <xdr:cNvCxnSpPr/>
      </xdr:nvCxnSpPr>
      <xdr:spPr>
        <a:xfrm flipV="1">
          <a:off x="4090348" y="3458286"/>
          <a:ext cx="127948" cy="355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28575</xdr:colOff>
      <xdr:row>2</xdr:row>
      <xdr:rowOff>66675</xdr:rowOff>
    </xdr:from>
    <xdr:to>
      <xdr:col>10</xdr:col>
      <xdr:colOff>419100</xdr:colOff>
      <xdr:row>4</xdr:row>
      <xdr:rowOff>18538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19D36D2-106D-44A4-B95E-AC6747C65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7867650" y="828675"/>
          <a:ext cx="390525" cy="3519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</xdr:colOff>
      <xdr:row>1</xdr:row>
      <xdr:rowOff>28575</xdr:rowOff>
    </xdr:from>
    <xdr:to>
      <xdr:col>14</xdr:col>
      <xdr:colOff>400050</xdr:colOff>
      <xdr:row>2</xdr:row>
      <xdr:rowOff>9013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21BD702-7660-4627-A08A-87D6B15E1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2382500" y="571500"/>
          <a:ext cx="390525" cy="3519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28575</xdr:rowOff>
    </xdr:from>
    <xdr:to>
      <xdr:col>14</xdr:col>
      <xdr:colOff>390525</xdr:colOff>
      <xdr:row>2</xdr:row>
      <xdr:rowOff>9013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75100C-9E4C-408C-8156-DC2AB0AA5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2372975" y="571500"/>
          <a:ext cx="390525" cy="351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ntabei.com.br/" TargetMode="External"/><Relationship Id="rId1" Type="http://schemas.openxmlformats.org/officeDocument/2006/relationships/hyperlink" Target="https://app.adjust.com/zi0zavo?campaign=rich-content&amp;adgroup=planilha&amp;creative=precificacao&amp;engagement_type=fallback_click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"/>
  <sheetViews>
    <sheetView showGridLines="0" tabSelected="1" topLeftCell="A25" workbookViewId="0">
      <selection activeCell="C47" sqref="C47"/>
    </sheetView>
  </sheetViews>
  <sheetFormatPr defaultColWidth="12.5703125" defaultRowHeight="15.75" customHeight="1" x14ac:dyDescent="0.2"/>
  <sheetData>
    <row r="1" spans="1:10" ht="12.75" x14ac:dyDescent="0.2">
      <c r="A1" s="57"/>
      <c r="B1" s="57"/>
      <c r="C1" s="58"/>
      <c r="D1" s="58"/>
      <c r="E1" s="58"/>
      <c r="F1" s="58"/>
      <c r="G1" s="58"/>
      <c r="H1" s="58"/>
      <c r="I1" s="58"/>
      <c r="J1" s="58"/>
    </row>
    <row r="2" spans="1:10" ht="15.75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0" ht="15.7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10" ht="15.75" customHeigh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</row>
    <row r="5" spans="1:10" ht="15.75" customHeight="1" x14ac:dyDescent="0.2">
      <c r="A5" s="58"/>
      <c r="B5" s="58"/>
      <c r="C5" s="58"/>
      <c r="D5" s="58"/>
      <c r="E5" s="58"/>
      <c r="F5" s="58"/>
      <c r="G5" s="58"/>
      <c r="H5" s="58"/>
      <c r="I5" s="58"/>
      <c r="J5" s="58"/>
    </row>
    <row r="6" spans="1:10" ht="15.75" customHeight="1" x14ac:dyDescent="0.2">
      <c r="A6" s="58"/>
      <c r="B6" s="58"/>
      <c r="C6" s="58"/>
      <c r="D6" s="58"/>
      <c r="E6" s="58"/>
      <c r="F6" s="58"/>
      <c r="G6" s="58"/>
      <c r="H6" s="58"/>
      <c r="I6" s="58"/>
      <c r="J6" s="58"/>
    </row>
    <row r="7" spans="1:10" ht="15.75" customHeight="1" x14ac:dyDescent="0.2">
      <c r="A7" s="58"/>
      <c r="B7" s="58"/>
      <c r="C7" s="58"/>
      <c r="D7" s="58"/>
      <c r="E7" s="58"/>
      <c r="F7" s="58"/>
      <c r="G7" s="58"/>
      <c r="H7" s="58"/>
      <c r="I7" s="58"/>
      <c r="J7" s="58"/>
    </row>
    <row r="8" spans="1:10" ht="15.75" customHeight="1" x14ac:dyDescent="0.2">
      <c r="A8" s="58"/>
      <c r="B8" s="58"/>
      <c r="C8" s="58"/>
      <c r="D8" s="58"/>
      <c r="E8" s="58"/>
      <c r="F8" s="58"/>
      <c r="G8" s="58"/>
      <c r="H8" s="58"/>
      <c r="I8" s="58"/>
      <c r="J8" s="58"/>
    </row>
    <row r="9" spans="1:10" ht="15.75" customHeight="1" x14ac:dyDescent="0.2">
      <c r="A9" s="58"/>
      <c r="B9" s="58"/>
      <c r="C9" s="58"/>
      <c r="D9" s="58"/>
      <c r="E9" s="58"/>
      <c r="F9" s="58"/>
      <c r="G9" s="58"/>
      <c r="H9" s="58"/>
      <c r="I9" s="58"/>
      <c r="J9" s="58"/>
    </row>
    <row r="10" spans="1:10" ht="14.25" customHeight="1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</row>
    <row r="12" spans="1:10" ht="27.75" x14ac:dyDescent="0.4">
      <c r="A12" s="59" t="s">
        <v>48</v>
      </c>
      <c r="B12" s="60"/>
      <c r="C12" s="60"/>
      <c r="D12" s="60"/>
      <c r="E12" s="60"/>
      <c r="F12" s="60"/>
      <c r="G12" s="60"/>
      <c r="H12" s="60"/>
      <c r="I12" s="60"/>
      <c r="J12" s="60"/>
    </row>
  </sheetData>
  <mergeCells count="3">
    <mergeCell ref="A1:A10"/>
    <mergeCell ref="B1:J10"/>
    <mergeCell ref="A12:J12"/>
  </mergeCells>
  <hyperlinks>
    <hyperlink ref="A12" r:id="rId1" display="Clique aqui e descubra as vantagens de uma conta sem taxas " xr:uid="{00000000-0004-0000-0000-000000000000}"/>
    <hyperlink ref="A12:J12" r:id="rId2" display="Clique aqui e descubra as vantagens de uma conta sem taxas " xr:uid="{1C5F5C3F-5904-4C0A-A177-CE5B96A2C2D5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R35"/>
  <sheetViews>
    <sheetView topLeftCell="B1" workbookViewId="0">
      <selection activeCell="G4" sqref="G4"/>
    </sheetView>
  </sheetViews>
  <sheetFormatPr defaultColWidth="12.5703125" defaultRowHeight="15.75" customHeight="1" x14ac:dyDescent="0.2"/>
  <cols>
    <col min="1" max="1" width="3.42578125" style="18" customWidth="1"/>
    <col min="2" max="2" width="27.42578125" style="18" customWidth="1"/>
    <col min="3" max="3" width="16.140625" style="18" customWidth="1"/>
    <col min="4" max="4" width="3.42578125" style="18" customWidth="1"/>
    <col min="5" max="5" width="3.28515625" style="18" customWidth="1"/>
    <col min="6" max="6" width="18.140625" style="18" bestFit="1" customWidth="1"/>
    <col min="7" max="8" width="16.28515625" style="18" customWidth="1"/>
    <col min="9" max="9" width="14.42578125" style="18" customWidth="1"/>
    <col min="10" max="10" width="13.140625" style="18" customWidth="1"/>
    <col min="11" max="11" width="17.28515625" style="18" customWidth="1"/>
    <col min="12" max="12" width="20.42578125" style="18" customWidth="1"/>
    <col min="13" max="13" width="3.28515625" style="18" customWidth="1"/>
    <col min="14" max="16384" width="12.5703125" style="18"/>
  </cols>
  <sheetData>
    <row r="1" spans="1:18" ht="42.75" customHeight="1" x14ac:dyDescent="0.5">
      <c r="A1" s="19"/>
      <c r="B1" s="69" t="s">
        <v>35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19"/>
    </row>
    <row r="2" spans="1:18" ht="29.25" customHeight="1" x14ac:dyDescent="0.25">
      <c r="B2" s="70" t="s">
        <v>36</v>
      </c>
      <c r="C2" s="65"/>
      <c r="F2" s="26" t="s">
        <v>1</v>
      </c>
      <c r="G2" s="27" t="s">
        <v>37</v>
      </c>
      <c r="H2" s="28" t="s">
        <v>38</v>
      </c>
      <c r="I2" s="27" t="s">
        <v>39</v>
      </c>
      <c r="J2" s="27" t="s">
        <v>40</v>
      </c>
      <c r="K2" s="27" t="s">
        <v>41</v>
      </c>
      <c r="L2" s="27" t="s">
        <v>42</v>
      </c>
    </row>
    <row r="3" spans="1:18" x14ac:dyDescent="0.25">
      <c r="B3" s="22" t="s">
        <v>1</v>
      </c>
      <c r="C3" s="23" t="s">
        <v>43</v>
      </c>
      <c r="F3" s="17" t="str">
        <f>'PRECIFICAÇÃO 1'!B4</f>
        <v>Produto ou serviço 1</v>
      </c>
      <c r="G3" s="18">
        <v>130</v>
      </c>
      <c r="H3" s="49">
        <v>86.44</v>
      </c>
      <c r="I3" s="49">
        <v>144.07</v>
      </c>
      <c r="J3" s="42">
        <f t="shared" ref="J3:J33" si="0">PRODUCT(I3,G3)</f>
        <v>18729.099999999999</v>
      </c>
      <c r="K3" s="43">
        <f>I3-H3</f>
        <v>57.629999999999995</v>
      </c>
      <c r="L3" s="43">
        <f>K3*G3</f>
        <v>7491.9</v>
      </c>
      <c r="N3" s="45"/>
      <c r="O3" s="68" t="s">
        <v>3</v>
      </c>
      <c r="P3" s="58"/>
      <c r="Q3" s="58"/>
      <c r="R3" s="58"/>
    </row>
    <row r="4" spans="1:18" x14ac:dyDescent="0.25">
      <c r="B4" s="7" t="s">
        <v>44</v>
      </c>
      <c r="C4" s="46">
        <f>J34</f>
        <v>19299.099999999999</v>
      </c>
      <c r="F4" s="17" t="str">
        <f>'PRECIFICAÇÃO 2'!B4</f>
        <v>Produto ou serviço 2</v>
      </c>
      <c r="G4" s="18">
        <v>10</v>
      </c>
      <c r="H4" s="49">
        <v>25</v>
      </c>
      <c r="I4" s="49">
        <v>57</v>
      </c>
      <c r="J4" s="42">
        <f t="shared" si="0"/>
        <v>570</v>
      </c>
      <c r="K4" s="43">
        <f t="shared" ref="K4:K33" si="1">I4-H4</f>
        <v>32</v>
      </c>
      <c r="L4" s="43">
        <f t="shared" ref="L4:L33" si="2">K4*G4</f>
        <v>320</v>
      </c>
    </row>
    <row r="5" spans="1:18" x14ac:dyDescent="0.25">
      <c r="B5" s="7" t="s">
        <v>45</v>
      </c>
      <c r="C5" s="46">
        <f>SUM(DESPESAS!C31,DESPESAS!H31)</f>
        <v>15058</v>
      </c>
      <c r="F5" s="17" t="str">
        <f>'PRECIFICAÇÃO 3'!B4</f>
        <v>Produto ou serviço 3</v>
      </c>
      <c r="H5" s="49"/>
      <c r="I5" s="49"/>
      <c r="J5" s="42">
        <f t="shared" si="0"/>
        <v>0</v>
      </c>
      <c r="K5" s="43">
        <f t="shared" si="1"/>
        <v>0</v>
      </c>
      <c r="L5" s="43">
        <f t="shared" si="2"/>
        <v>0</v>
      </c>
    </row>
    <row r="6" spans="1:18" x14ac:dyDescent="0.25">
      <c r="B6" s="7" t="s">
        <v>46</v>
      </c>
      <c r="C6" s="46">
        <f>L34</f>
        <v>7811.9</v>
      </c>
      <c r="F6" s="17" t="str">
        <f>'PRECIFICAÇÃO 4'!B4</f>
        <v>Produto ou serviço 4</v>
      </c>
      <c r="H6" s="49"/>
      <c r="I6" s="49"/>
      <c r="J6" s="42">
        <f t="shared" si="0"/>
        <v>0</v>
      </c>
      <c r="K6" s="43">
        <f t="shared" si="1"/>
        <v>0</v>
      </c>
      <c r="L6" s="43">
        <f t="shared" si="2"/>
        <v>0</v>
      </c>
    </row>
    <row r="7" spans="1:18" x14ac:dyDescent="0.25">
      <c r="B7" s="9"/>
      <c r="C7" s="47"/>
      <c r="H7" s="49"/>
      <c r="I7" s="49"/>
      <c r="J7" s="42">
        <f t="shared" si="0"/>
        <v>0</v>
      </c>
      <c r="K7" s="43">
        <f t="shared" si="1"/>
        <v>0</v>
      </c>
      <c r="L7" s="43">
        <f t="shared" si="2"/>
        <v>0</v>
      </c>
    </row>
    <row r="8" spans="1:18" x14ac:dyDescent="0.25">
      <c r="B8" s="5" t="s">
        <v>47</v>
      </c>
      <c r="C8" s="48">
        <f>C4-C5</f>
        <v>4241.0999999999985</v>
      </c>
      <c r="H8" s="49"/>
      <c r="I8" s="49"/>
      <c r="J8" s="42">
        <f t="shared" si="0"/>
        <v>0</v>
      </c>
      <c r="K8" s="43">
        <f t="shared" si="1"/>
        <v>0</v>
      </c>
      <c r="L8" s="43">
        <f t="shared" si="2"/>
        <v>0</v>
      </c>
    </row>
    <row r="9" spans="1:18" ht="12.75" x14ac:dyDescent="0.2">
      <c r="H9" s="49"/>
      <c r="I9" s="49"/>
      <c r="J9" s="42">
        <f t="shared" si="0"/>
        <v>0</v>
      </c>
      <c r="K9" s="43">
        <f t="shared" si="1"/>
        <v>0</v>
      </c>
      <c r="L9" s="43">
        <f t="shared" si="2"/>
        <v>0</v>
      </c>
    </row>
    <row r="10" spans="1:18" ht="12.75" x14ac:dyDescent="0.2">
      <c r="H10" s="49"/>
      <c r="I10" s="49"/>
      <c r="J10" s="42">
        <f t="shared" si="0"/>
        <v>0</v>
      </c>
      <c r="K10" s="43">
        <f t="shared" si="1"/>
        <v>0</v>
      </c>
      <c r="L10" s="43">
        <f t="shared" si="2"/>
        <v>0</v>
      </c>
    </row>
    <row r="11" spans="1:18" ht="12.75" x14ac:dyDescent="0.2">
      <c r="H11" s="49"/>
      <c r="I11" s="49"/>
      <c r="J11" s="42">
        <f t="shared" si="0"/>
        <v>0</v>
      </c>
      <c r="K11" s="43">
        <f t="shared" si="1"/>
        <v>0</v>
      </c>
      <c r="L11" s="43">
        <f t="shared" si="2"/>
        <v>0</v>
      </c>
    </row>
    <row r="12" spans="1:18" ht="12.75" x14ac:dyDescent="0.2">
      <c r="H12" s="49"/>
      <c r="I12" s="49"/>
      <c r="J12" s="42">
        <f t="shared" si="0"/>
        <v>0</v>
      </c>
      <c r="K12" s="43">
        <f t="shared" si="1"/>
        <v>0</v>
      </c>
      <c r="L12" s="43">
        <f t="shared" si="2"/>
        <v>0</v>
      </c>
    </row>
    <row r="13" spans="1:18" ht="12.75" x14ac:dyDescent="0.2">
      <c r="H13" s="49"/>
      <c r="I13" s="49"/>
      <c r="J13" s="42">
        <f t="shared" si="0"/>
        <v>0</v>
      </c>
      <c r="K13" s="43">
        <f t="shared" si="1"/>
        <v>0</v>
      </c>
      <c r="L13" s="43">
        <f t="shared" si="2"/>
        <v>0</v>
      </c>
    </row>
    <row r="14" spans="1:18" ht="12.75" x14ac:dyDescent="0.2">
      <c r="H14" s="49"/>
      <c r="I14" s="49"/>
      <c r="J14" s="42">
        <f t="shared" si="0"/>
        <v>0</v>
      </c>
      <c r="K14" s="43">
        <f t="shared" si="1"/>
        <v>0</v>
      </c>
      <c r="L14" s="43">
        <f t="shared" si="2"/>
        <v>0</v>
      </c>
    </row>
    <row r="15" spans="1:18" ht="12.75" x14ac:dyDescent="0.2">
      <c r="H15" s="49"/>
      <c r="I15" s="49"/>
      <c r="J15" s="42">
        <f t="shared" si="0"/>
        <v>0</v>
      </c>
      <c r="K15" s="43">
        <f t="shared" si="1"/>
        <v>0</v>
      </c>
      <c r="L15" s="43">
        <f t="shared" si="2"/>
        <v>0</v>
      </c>
    </row>
    <row r="16" spans="1:18" ht="12.75" x14ac:dyDescent="0.2">
      <c r="H16" s="49"/>
      <c r="I16" s="49"/>
      <c r="J16" s="42">
        <f t="shared" si="0"/>
        <v>0</v>
      </c>
      <c r="K16" s="43">
        <f t="shared" si="1"/>
        <v>0</v>
      </c>
      <c r="L16" s="43">
        <f t="shared" si="2"/>
        <v>0</v>
      </c>
    </row>
    <row r="17" spans="8:12" ht="12.75" x14ac:dyDescent="0.2">
      <c r="H17" s="49"/>
      <c r="I17" s="49"/>
      <c r="J17" s="42">
        <f t="shared" si="0"/>
        <v>0</v>
      </c>
      <c r="K17" s="43">
        <f t="shared" si="1"/>
        <v>0</v>
      </c>
      <c r="L17" s="43">
        <f t="shared" si="2"/>
        <v>0</v>
      </c>
    </row>
    <row r="18" spans="8:12" ht="12.75" x14ac:dyDescent="0.2">
      <c r="H18" s="49"/>
      <c r="I18" s="49"/>
      <c r="J18" s="42">
        <f t="shared" si="0"/>
        <v>0</v>
      </c>
      <c r="K18" s="43">
        <f t="shared" si="1"/>
        <v>0</v>
      </c>
      <c r="L18" s="43">
        <f t="shared" si="2"/>
        <v>0</v>
      </c>
    </row>
    <row r="19" spans="8:12" ht="12.75" x14ac:dyDescent="0.2">
      <c r="H19" s="49"/>
      <c r="I19" s="49"/>
      <c r="J19" s="42">
        <f t="shared" si="0"/>
        <v>0</v>
      </c>
      <c r="K19" s="43">
        <f t="shared" si="1"/>
        <v>0</v>
      </c>
      <c r="L19" s="43">
        <f t="shared" si="2"/>
        <v>0</v>
      </c>
    </row>
    <row r="20" spans="8:12" ht="12.75" x14ac:dyDescent="0.2">
      <c r="H20" s="49"/>
      <c r="I20" s="49"/>
      <c r="J20" s="42">
        <f t="shared" si="0"/>
        <v>0</v>
      </c>
      <c r="K20" s="43">
        <f t="shared" si="1"/>
        <v>0</v>
      </c>
      <c r="L20" s="43">
        <f t="shared" si="2"/>
        <v>0</v>
      </c>
    </row>
    <row r="21" spans="8:12" ht="12.75" x14ac:dyDescent="0.2">
      <c r="H21" s="49"/>
      <c r="I21" s="49"/>
      <c r="J21" s="42">
        <f t="shared" si="0"/>
        <v>0</v>
      </c>
      <c r="K21" s="43">
        <f t="shared" si="1"/>
        <v>0</v>
      </c>
      <c r="L21" s="43">
        <f t="shared" si="2"/>
        <v>0</v>
      </c>
    </row>
    <row r="22" spans="8:12" ht="12.75" x14ac:dyDescent="0.2">
      <c r="H22" s="49"/>
      <c r="I22" s="49"/>
      <c r="J22" s="42">
        <f t="shared" si="0"/>
        <v>0</v>
      </c>
      <c r="K22" s="43">
        <f t="shared" si="1"/>
        <v>0</v>
      </c>
      <c r="L22" s="43">
        <f t="shared" si="2"/>
        <v>0</v>
      </c>
    </row>
    <row r="23" spans="8:12" ht="12.75" x14ac:dyDescent="0.2">
      <c r="H23" s="49"/>
      <c r="I23" s="49"/>
      <c r="J23" s="42">
        <f t="shared" si="0"/>
        <v>0</v>
      </c>
      <c r="K23" s="43">
        <f t="shared" si="1"/>
        <v>0</v>
      </c>
      <c r="L23" s="43">
        <f t="shared" si="2"/>
        <v>0</v>
      </c>
    </row>
    <row r="24" spans="8:12" ht="12.75" x14ac:dyDescent="0.2">
      <c r="H24" s="49"/>
      <c r="I24" s="49"/>
      <c r="J24" s="42">
        <f t="shared" si="0"/>
        <v>0</v>
      </c>
      <c r="K24" s="43">
        <f t="shared" si="1"/>
        <v>0</v>
      </c>
      <c r="L24" s="43">
        <f t="shared" si="2"/>
        <v>0</v>
      </c>
    </row>
    <row r="25" spans="8:12" ht="12.75" x14ac:dyDescent="0.2">
      <c r="H25" s="49"/>
      <c r="I25" s="49"/>
      <c r="J25" s="42">
        <f t="shared" si="0"/>
        <v>0</v>
      </c>
      <c r="K25" s="43">
        <f t="shared" si="1"/>
        <v>0</v>
      </c>
      <c r="L25" s="43">
        <f t="shared" si="2"/>
        <v>0</v>
      </c>
    </row>
    <row r="26" spans="8:12" ht="12.75" x14ac:dyDescent="0.2">
      <c r="H26" s="49"/>
      <c r="I26" s="49"/>
      <c r="J26" s="42">
        <f t="shared" si="0"/>
        <v>0</v>
      </c>
      <c r="K26" s="43">
        <f t="shared" si="1"/>
        <v>0</v>
      </c>
      <c r="L26" s="43">
        <f t="shared" si="2"/>
        <v>0</v>
      </c>
    </row>
    <row r="27" spans="8:12" ht="12.75" x14ac:dyDescent="0.2">
      <c r="H27" s="49"/>
      <c r="I27" s="49"/>
      <c r="J27" s="42">
        <f t="shared" si="0"/>
        <v>0</v>
      </c>
      <c r="K27" s="43">
        <f t="shared" si="1"/>
        <v>0</v>
      </c>
      <c r="L27" s="43">
        <f t="shared" si="2"/>
        <v>0</v>
      </c>
    </row>
    <row r="28" spans="8:12" ht="12.75" x14ac:dyDescent="0.2">
      <c r="H28" s="49"/>
      <c r="I28" s="49"/>
      <c r="J28" s="42">
        <f t="shared" si="0"/>
        <v>0</v>
      </c>
      <c r="K28" s="43">
        <f t="shared" si="1"/>
        <v>0</v>
      </c>
      <c r="L28" s="43">
        <f t="shared" si="2"/>
        <v>0</v>
      </c>
    </row>
    <row r="29" spans="8:12" ht="12.75" x14ac:dyDescent="0.2">
      <c r="H29" s="49"/>
      <c r="I29" s="49"/>
      <c r="J29" s="42">
        <f t="shared" si="0"/>
        <v>0</v>
      </c>
      <c r="K29" s="43">
        <f t="shared" si="1"/>
        <v>0</v>
      </c>
      <c r="L29" s="43">
        <f t="shared" si="2"/>
        <v>0</v>
      </c>
    </row>
    <row r="30" spans="8:12" ht="12.75" x14ac:dyDescent="0.2">
      <c r="H30" s="49"/>
      <c r="I30" s="49"/>
      <c r="J30" s="42">
        <f t="shared" si="0"/>
        <v>0</v>
      </c>
      <c r="K30" s="43">
        <f t="shared" si="1"/>
        <v>0</v>
      </c>
      <c r="L30" s="43">
        <f t="shared" si="2"/>
        <v>0</v>
      </c>
    </row>
    <row r="31" spans="8:12" ht="12.75" x14ac:dyDescent="0.2">
      <c r="H31" s="49"/>
      <c r="I31" s="49"/>
      <c r="J31" s="42">
        <f t="shared" si="0"/>
        <v>0</v>
      </c>
      <c r="K31" s="43">
        <f t="shared" si="1"/>
        <v>0</v>
      </c>
      <c r="L31" s="43">
        <f t="shared" si="2"/>
        <v>0</v>
      </c>
    </row>
    <row r="32" spans="8:12" ht="12.75" x14ac:dyDescent="0.2">
      <c r="H32" s="49"/>
      <c r="I32" s="49"/>
      <c r="J32" s="42">
        <f t="shared" si="0"/>
        <v>0</v>
      </c>
      <c r="K32" s="43">
        <f t="shared" si="1"/>
        <v>0</v>
      </c>
      <c r="L32" s="43">
        <f t="shared" si="2"/>
        <v>0</v>
      </c>
    </row>
    <row r="33" spans="6:12" ht="12.75" x14ac:dyDescent="0.2">
      <c r="H33" s="49"/>
      <c r="I33" s="49"/>
      <c r="J33" s="42">
        <f t="shared" si="0"/>
        <v>0</v>
      </c>
      <c r="K33" s="43">
        <f t="shared" si="1"/>
        <v>0</v>
      </c>
      <c r="L33" s="43">
        <f t="shared" si="2"/>
        <v>0</v>
      </c>
    </row>
    <row r="34" spans="6:12" ht="12.75" x14ac:dyDescent="0.2">
      <c r="F34" s="50" t="s">
        <v>16</v>
      </c>
      <c r="G34" s="51">
        <f t="shared" ref="G34:L34" si="3">SUM(G3:G33)</f>
        <v>140</v>
      </c>
      <c r="H34" s="51">
        <f t="shared" si="3"/>
        <v>111.44</v>
      </c>
      <c r="I34" s="52">
        <f t="shared" si="3"/>
        <v>201.07</v>
      </c>
      <c r="J34" s="52">
        <f t="shared" si="3"/>
        <v>19299.099999999999</v>
      </c>
      <c r="K34" s="53">
        <f t="shared" si="3"/>
        <v>89.63</v>
      </c>
      <c r="L34" s="53">
        <f t="shared" si="3"/>
        <v>7811.9</v>
      </c>
    </row>
    <row r="35" spans="6:12" ht="15.75" customHeight="1" x14ac:dyDescent="0.2">
      <c r="I35" s="41"/>
      <c r="J35" s="41"/>
      <c r="K35" s="41"/>
    </row>
  </sheetData>
  <mergeCells count="3">
    <mergeCell ref="B1:L1"/>
    <mergeCell ref="B2:C2"/>
    <mergeCell ref="O3:R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showGridLines="0" workbookViewId="0">
      <selection activeCell="O9" sqref="O9"/>
    </sheetView>
  </sheetViews>
  <sheetFormatPr defaultColWidth="12.5703125" defaultRowHeight="15.75" customHeight="1" x14ac:dyDescent="0.2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34"/>
  <sheetViews>
    <sheetView workbookViewId="0">
      <selection activeCell="B19" sqref="B19"/>
    </sheetView>
  </sheetViews>
  <sheetFormatPr defaultColWidth="12.5703125" defaultRowHeight="15.75" customHeight="1" x14ac:dyDescent="0.2"/>
  <cols>
    <col min="1" max="1" width="2.85546875" customWidth="1"/>
    <col min="2" max="2" width="36.5703125" customWidth="1"/>
    <col min="3" max="3" width="17.28515625" customWidth="1"/>
    <col min="4" max="4" width="1.7109375" customWidth="1"/>
    <col min="5" max="6" width="1.42578125" customWidth="1"/>
    <col min="7" max="7" width="40.42578125" customWidth="1"/>
    <col min="8" max="8" width="19.42578125" customWidth="1"/>
  </cols>
  <sheetData>
    <row r="1" spans="1:13" ht="37.5" customHeight="1" x14ac:dyDescent="0.4">
      <c r="A1" s="61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3" ht="16.5" thickBot="1" x14ac:dyDescent="0.3">
      <c r="A2" s="1"/>
      <c r="B2" s="2"/>
      <c r="C2" s="2"/>
      <c r="D2" s="3"/>
      <c r="E2" s="3"/>
      <c r="F2" s="3"/>
      <c r="G2" s="4"/>
      <c r="H2" s="4"/>
      <c r="I2" s="58"/>
      <c r="J2" s="58"/>
      <c r="K2" s="58"/>
      <c r="L2" s="58"/>
    </row>
    <row r="3" spans="1:13" ht="19.5" thickBot="1" x14ac:dyDescent="0.35">
      <c r="A3" s="1"/>
      <c r="B3" s="62" t="s">
        <v>58</v>
      </c>
      <c r="C3" s="63"/>
      <c r="D3" s="3"/>
      <c r="E3" s="3"/>
      <c r="F3" s="3"/>
      <c r="G3" s="62" t="s">
        <v>59</v>
      </c>
      <c r="H3" s="63"/>
      <c r="I3" s="58"/>
      <c r="J3" s="58"/>
      <c r="K3" s="58"/>
      <c r="L3" s="58"/>
    </row>
    <row r="4" spans="1:13" ht="16.5" thickBot="1" x14ac:dyDescent="0.3">
      <c r="A4" s="5"/>
      <c r="B4" s="31" t="s">
        <v>1</v>
      </c>
      <c r="C4" s="32" t="s">
        <v>2</v>
      </c>
      <c r="D4" s="6"/>
      <c r="E4" s="6"/>
      <c r="F4" s="6"/>
      <c r="G4" s="29" t="s">
        <v>1</v>
      </c>
      <c r="H4" s="30" t="s">
        <v>2</v>
      </c>
      <c r="J4" s="40"/>
      <c r="K4" s="20"/>
      <c r="L4" s="21"/>
    </row>
    <row r="5" spans="1:13" x14ac:dyDescent="0.25">
      <c r="A5" s="7"/>
      <c r="B5" s="7" t="s">
        <v>4</v>
      </c>
      <c r="C5" s="8">
        <v>1500</v>
      </c>
      <c r="D5" s="9"/>
      <c r="E5" s="9"/>
      <c r="F5" s="9"/>
      <c r="G5" s="7" t="s">
        <v>5</v>
      </c>
      <c r="H5" s="8">
        <v>100</v>
      </c>
      <c r="K5" s="10"/>
      <c r="L5" s="10"/>
    </row>
    <row r="6" spans="1:13" x14ac:dyDescent="0.25">
      <c r="A6" s="7"/>
      <c r="B6" s="7" t="s">
        <v>6</v>
      </c>
      <c r="C6" s="8">
        <v>80</v>
      </c>
      <c r="D6" s="9"/>
      <c r="E6" s="9"/>
      <c r="F6" s="9"/>
      <c r="G6" s="7" t="s">
        <v>7</v>
      </c>
      <c r="H6" s="8">
        <v>150</v>
      </c>
      <c r="J6" s="45"/>
      <c r="K6" s="20" t="s">
        <v>3</v>
      </c>
      <c r="L6" s="21"/>
      <c r="M6" s="18"/>
    </row>
    <row r="7" spans="1:13" x14ac:dyDescent="0.25">
      <c r="A7" s="7"/>
      <c r="B7" s="7" t="s">
        <v>60</v>
      </c>
      <c r="C7" s="8">
        <v>50</v>
      </c>
      <c r="D7" s="9"/>
      <c r="E7" s="9"/>
      <c r="F7" s="9"/>
      <c r="G7" s="7" t="s">
        <v>8</v>
      </c>
      <c r="H7" s="11"/>
    </row>
    <row r="8" spans="1:13" x14ac:dyDescent="0.25">
      <c r="A8" s="7"/>
      <c r="B8" s="7" t="s">
        <v>9</v>
      </c>
      <c r="C8" s="8">
        <v>110</v>
      </c>
      <c r="D8" s="9"/>
      <c r="E8" s="9"/>
      <c r="F8" s="9"/>
      <c r="G8" s="7" t="s">
        <v>10</v>
      </c>
      <c r="H8" s="8">
        <v>50</v>
      </c>
    </row>
    <row r="9" spans="1:13" x14ac:dyDescent="0.25">
      <c r="A9" s="7"/>
      <c r="B9" s="7" t="s">
        <v>11</v>
      </c>
      <c r="C9" s="8">
        <v>0</v>
      </c>
      <c r="D9" s="9"/>
      <c r="E9" s="9"/>
      <c r="F9" s="9"/>
      <c r="G9" s="9"/>
      <c r="H9" s="11"/>
    </row>
    <row r="10" spans="1:13" x14ac:dyDescent="0.25">
      <c r="A10" s="7"/>
      <c r="B10" s="7" t="s">
        <v>12</v>
      </c>
      <c r="C10" s="8">
        <v>5000</v>
      </c>
      <c r="D10" s="9"/>
      <c r="E10" s="9"/>
      <c r="F10" s="9"/>
      <c r="G10" s="9"/>
      <c r="H10" s="11"/>
    </row>
    <row r="11" spans="1:13" x14ac:dyDescent="0.25">
      <c r="A11" s="7"/>
      <c r="B11" s="7" t="s">
        <v>13</v>
      </c>
      <c r="C11" s="8">
        <v>4000</v>
      </c>
      <c r="D11" s="9"/>
      <c r="E11" s="9"/>
      <c r="F11" s="9"/>
      <c r="G11" s="9"/>
      <c r="H11" s="11"/>
    </row>
    <row r="12" spans="1:13" x14ac:dyDescent="0.25">
      <c r="A12" s="7"/>
      <c r="B12" s="7" t="s">
        <v>14</v>
      </c>
      <c r="C12" s="8">
        <v>2500</v>
      </c>
      <c r="D12" s="9"/>
      <c r="E12" s="9"/>
      <c r="F12" s="9"/>
      <c r="G12" s="9"/>
      <c r="H12" s="11"/>
    </row>
    <row r="13" spans="1:13" x14ac:dyDescent="0.25">
      <c r="A13" s="7"/>
      <c r="B13" s="7" t="s">
        <v>15</v>
      </c>
      <c r="C13" s="11">
        <v>1518</v>
      </c>
      <c r="D13" s="9"/>
      <c r="E13" s="9"/>
      <c r="F13" s="9"/>
      <c r="G13" s="9"/>
      <c r="H13" s="11"/>
    </row>
    <row r="14" spans="1:13" x14ac:dyDescent="0.25">
      <c r="A14" s="7"/>
      <c r="D14" s="9"/>
      <c r="E14" s="9"/>
      <c r="F14" s="9"/>
      <c r="G14" s="9"/>
      <c r="H14" s="11"/>
    </row>
    <row r="15" spans="1:13" x14ac:dyDescent="0.25">
      <c r="A15" s="7"/>
      <c r="D15" s="9"/>
      <c r="E15" s="9"/>
      <c r="F15" s="9"/>
      <c r="G15" s="9"/>
      <c r="H15" s="11"/>
    </row>
    <row r="16" spans="1:13" x14ac:dyDescent="0.25">
      <c r="A16" s="7"/>
      <c r="D16" s="9"/>
      <c r="E16" s="9"/>
      <c r="F16" s="9"/>
      <c r="G16" s="9"/>
      <c r="H16" s="11"/>
    </row>
    <row r="17" spans="1:8" x14ac:dyDescent="0.25">
      <c r="A17" s="7"/>
      <c r="D17" s="9"/>
      <c r="E17" s="9"/>
      <c r="F17" s="9"/>
      <c r="G17" s="9"/>
      <c r="H17" s="11"/>
    </row>
    <row r="18" spans="1:8" x14ac:dyDescent="0.25">
      <c r="A18" s="9"/>
      <c r="B18" s="9"/>
      <c r="C18" s="11"/>
      <c r="D18" s="9"/>
      <c r="E18" s="9"/>
      <c r="F18" s="9"/>
      <c r="G18" s="9"/>
      <c r="H18" s="11"/>
    </row>
    <row r="19" spans="1:8" x14ac:dyDescent="0.25">
      <c r="A19" s="9"/>
      <c r="B19" s="9"/>
      <c r="C19" s="11"/>
      <c r="D19" s="9"/>
      <c r="E19" s="9"/>
      <c r="F19" s="9"/>
      <c r="G19" s="9"/>
      <c r="H19" s="11"/>
    </row>
    <row r="20" spans="1:8" x14ac:dyDescent="0.25">
      <c r="A20" s="9"/>
      <c r="B20" s="9"/>
      <c r="C20" s="11"/>
      <c r="D20" s="9"/>
      <c r="E20" s="9"/>
      <c r="F20" s="9"/>
      <c r="G20" s="9"/>
      <c r="H20" s="11"/>
    </row>
    <row r="21" spans="1:8" x14ac:dyDescent="0.25">
      <c r="A21" s="9"/>
      <c r="B21" s="9"/>
      <c r="C21" s="11"/>
      <c r="D21" s="9"/>
      <c r="E21" s="9"/>
      <c r="F21" s="9"/>
      <c r="G21" s="9"/>
      <c r="H21" s="11"/>
    </row>
    <row r="22" spans="1:8" x14ac:dyDescent="0.25">
      <c r="A22" s="9"/>
      <c r="B22" s="9"/>
      <c r="C22" s="11"/>
      <c r="D22" s="9"/>
      <c r="E22" s="9"/>
      <c r="F22" s="9"/>
      <c r="G22" s="9"/>
      <c r="H22" s="11"/>
    </row>
    <row r="23" spans="1:8" x14ac:dyDescent="0.25">
      <c r="A23" s="9"/>
      <c r="B23" s="9"/>
      <c r="C23" s="11"/>
      <c r="D23" s="9"/>
      <c r="E23" s="9"/>
      <c r="F23" s="9"/>
      <c r="G23" s="9"/>
      <c r="H23" s="11"/>
    </row>
    <row r="24" spans="1:8" x14ac:dyDescent="0.25">
      <c r="A24" s="9"/>
      <c r="B24" s="9"/>
      <c r="C24" s="11"/>
      <c r="D24" s="9"/>
      <c r="E24" s="9"/>
      <c r="F24" s="9"/>
      <c r="G24" s="9"/>
      <c r="H24" s="11"/>
    </row>
    <row r="25" spans="1:8" x14ac:dyDescent="0.25">
      <c r="A25" s="9"/>
      <c r="B25" s="9"/>
      <c r="C25" s="11"/>
      <c r="D25" s="9"/>
      <c r="E25" s="9"/>
      <c r="F25" s="9"/>
      <c r="G25" s="9"/>
      <c r="H25" s="11"/>
    </row>
    <row r="26" spans="1:8" x14ac:dyDescent="0.25">
      <c r="A26" s="9"/>
      <c r="B26" s="9"/>
      <c r="C26" s="11"/>
      <c r="D26" s="9"/>
      <c r="E26" s="9"/>
      <c r="F26" s="9"/>
      <c r="G26" s="9"/>
      <c r="H26" s="11"/>
    </row>
    <row r="27" spans="1:8" x14ac:dyDescent="0.25">
      <c r="A27" s="9"/>
      <c r="B27" s="9"/>
      <c r="C27" s="11"/>
      <c r="D27" s="9"/>
      <c r="E27" s="9"/>
      <c r="F27" s="9"/>
      <c r="G27" s="9"/>
      <c r="H27" s="11"/>
    </row>
    <row r="28" spans="1:8" x14ac:dyDescent="0.25">
      <c r="A28" s="9"/>
      <c r="B28" s="9"/>
      <c r="C28" s="11"/>
      <c r="D28" s="9"/>
      <c r="E28" s="9"/>
      <c r="F28" s="9"/>
      <c r="G28" s="9"/>
      <c r="H28" s="11"/>
    </row>
    <row r="29" spans="1:8" x14ac:dyDescent="0.25">
      <c r="A29" s="9"/>
      <c r="B29" s="9"/>
      <c r="C29" s="11"/>
      <c r="D29" s="9"/>
      <c r="E29" s="9"/>
      <c r="F29" s="9"/>
      <c r="G29" s="9"/>
      <c r="H29" s="11"/>
    </row>
    <row r="30" spans="1:8" x14ac:dyDescent="0.25">
      <c r="A30" s="9"/>
      <c r="B30" s="9"/>
      <c r="C30" s="11"/>
      <c r="D30" s="9"/>
      <c r="E30" s="9"/>
      <c r="F30" s="9"/>
      <c r="G30" s="9"/>
      <c r="H30" s="11"/>
    </row>
    <row r="31" spans="1:8" x14ac:dyDescent="0.25">
      <c r="A31" s="7"/>
      <c r="B31" s="54" t="s">
        <v>16</v>
      </c>
      <c r="C31" s="55">
        <f>SUM(C5:C29)</f>
        <v>14758</v>
      </c>
      <c r="D31" s="9"/>
      <c r="E31" s="9"/>
      <c r="F31" s="9"/>
      <c r="G31" s="54" t="s">
        <v>16</v>
      </c>
      <c r="H31" s="55">
        <f>SUM(H5:H29)</f>
        <v>300</v>
      </c>
    </row>
    <row r="32" spans="1:8" x14ac:dyDescent="0.25">
      <c r="A32" s="9"/>
      <c r="B32" s="9"/>
      <c r="C32" s="9"/>
      <c r="D32" s="9"/>
      <c r="E32" s="9"/>
      <c r="F32" s="9"/>
      <c r="G32" s="9"/>
      <c r="H32" s="9"/>
    </row>
    <row r="33" spans="1:8" x14ac:dyDescent="0.25">
      <c r="A33" s="9"/>
      <c r="B33" s="9"/>
      <c r="C33" s="9"/>
      <c r="D33" s="9"/>
      <c r="E33" s="9"/>
      <c r="F33" s="9"/>
      <c r="G33" s="9"/>
      <c r="H33" s="9"/>
    </row>
    <row r="34" spans="1:8" x14ac:dyDescent="0.25">
      <c r="A34" s="9"/>
      <c r="B34" s="9"/>
      <c r="C34" s="9"/>
      <c r="D34" s="9"/>
      <c r="E34" s="9"/>
      <c r="F34" s="9"/>
      <c r="G34" s="9"/>
      <c r="H34" s="9"/>
    </row>
  </sheetData>
  <mergeCells count="4">
    <mergeCell ref="A1:H1"/>
    <mergeCell ref="I1:L3"/>
    <mergeCell ref="B3:C3"/>
    <mergeCell ref="G3:H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N69"/>
  <sheetViews>
    <sheetView zoomScaleNormal="100" workbookViewId="0">
      <selection activeCell="P13" sqref="P13"/>
    </sheetView>
  </sheetViews>
  <sheetFormatPr defaultColWidth="12.5703125" defaultRowHeight="15.75" customHeight="1" x14ac:dyDescent="0.2"/>
  <cols>
    <col min="1" max="1" width="1.85546875" customWidth="1"/>
    <col min="2" max="2" width="25.28515625" customWidth="1"/>
    <col min="6" max="6" width="21.5703125" customWidth="1"/>
    <col min="8" max="8" width="3.140625" customWidth="1"/>
    <col min="9" max="9" width="2.85546875" customWidth="1"/>
  </cols>
  <sheetData>
    <row r="1" spans="1:14" ht="44.25" customHeight="1" x14ac:dyDescent="0.5">
      <c r="A1" s="12"/>
      <c r="B1" s="66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5.75" customHeight="1" x14ac:dyDescent="0.2">
      <c r="A2" s="6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x14ac:dyDescent="0.25">
      <c r="B3" s="22" t="s">
        <v>17</v>
      </c>
      <c r="C3" s="24" t="s">
        <v>2</v>
      </c>
      <c r="D3" s="14"/>
      <c r="E3" s="14"/>
      <c r="F3" s="22" t="s">
        <v>18</v>
      </c>
      <c r="G3" s="24" t="s">
        <v>2</v>
      </c>
      <c r="J3" s="58"/>
      <c r="K3" s="58"/>
      <c r="L3" s="58"/>
      <c r="M3" s="58"/>
      <c r="N3" s="58"/>
    </row>
    <row r="4" spans="1:14" x14ac:dyDescent="0.25">
      <c r="B4" s="33" t="s">
        <v>54</v>
      </c>
      <c r="C4" s="15">
        <v>50</v>
      </c>
      <c r="D4" s="9"/>
      <c r="E4" s="9"/>
      <c r="F4" s="7" t="s">
        <v>19</v>
      </c>
      <c r="G4" s="15">
        <v>0.7</v>
      </c>
      <c r="J4" s="58"/>
      <c r="K4" s="58"/>
      <c r="L4" s="58"/>
      <c r="M4" s="58"/>
      <c r="N4" s="58"/>
    </row>
    <row r="5" spans="1:14" x14ac:dyDescent="0.25">
      <c r="B5" s="7" t="s">
        <v>20</v>
      </c>
      <c r="C5" s="15">
        <v>0</v>
      </c>
      <c r="D5" s="9"/>
      <c r="E5" s="9"/>
      <c r="F5" s="7" t="s">
        <v>21</v>
      </c>
      <c r="G5" s="15">
        <v>10</v>
      </c>
      <c r="J5" s="45"/>
      <c r="K5" s="68" t="s">
        <v>3</v>
      </c>
      <c r="L5" s="58"/>
      <c r="M5" s="58"/>
      <c r="N5" s="58"/>
    </row>
    <row r="6" spans="1:14" x14ac:dyDescent="0.25">
      <c r="B6" s="7" t="s">
        <v>22</v>
      </c>
      <c r="C6" s="15">
        <v>0</v>
      </c>
      <c r="D6" s="9"/>
      <c r="E6" s="9"/>
      <c r="F6" s="7" t="s">
        <v>23</v>
      </c>
      <c r="G6" s="15">
        <v>10</v>
      </c>
      <c r="J6" s="58"/>
      <c r="K6" s="58"/>
      <c r="L6" s="58"/>
      <c r="M6" s="58"/>
      <c r="N6" s="58"/>
    </row>
    <row r="7" spans="1:14" x14ac:dyDescent="0.25">
      <c r="C7" s="15"/>
      <c r="D7" s="9"/>
      <c r="E7" s="9"/>
      <c r="F7" s="7" t="s">
        <v>24</v>
      </c>
      <c r="G7" s="15">
        <v>0</v>
      </c>
      <c r="J7" s="58"/>
      <c r="K7" s="58"/>
      <c r="L7" s="58"/>
      <c r="M7" s="58"/>
      <c r="N7" s="58"/>
    </row>
    <row r="8" spans="1:14" x14ac:dyDescent="0.25">
      <c r="B8" s="9"/>
      <c r="C8" s="16"/>
      <c r="D8" s="9"/>
      <c r="E8" s="9"/>
      <c r="F8" s="33" t="s">
        <v>50</v>
      </c>
      <c r="G8" s="15">
        <v>0</v>
      </c>
      <c r="J8" s="58"/>
      <c r="K8" s="58"/>
      <c r="L8" s="58"/>
      <c r="M8" s="58"/>
      <c r="N8" s="58"/>
    </row>
    <row r="9" spans="1:14" x14ac:dyDescent="0.25">
      <c r="B9" s="9"/>
      <c r="C9" s="16"/>
      <c r="D9" s="9"/>
      <c r="E9" s="9"/>
      <c r="F9" s="7" t="s">
        <v>25</v>
      </c>
      <c r="G9" s="15">
        <v>0</v>
      </c>
      <c r="J9" s="58"/>
      <c r="K9" s="58"/>
      <c r="L9" s="58"/>
      <c r="M9" s="58"/>
      <c r="N9" s="58"/>
    </row>
    <row r="10" spans="1:14" x14ac:dyDescent="0.25">
      <c r="B10" s="9"/>
      <c r="C10" s="16"/>
      <c r="D10" s="9"/>
      <c r="E10" s="9"/>
      <c r="F10" s="7" t="s">
        <v>26</v>
      </c>
      <c r="G10" s="15">
        <v>0</v>
      </c>
      <c r="J10" s="58"/>
      <c r="K10" s="58"/>
      <c r="L10" s="58"/>
      <c r="M10" s="58"/>
      <c r="N10" s="58"/>
    </row>
    <row r="11" spans="1:14" x14ac:dyDescent="0.25">
      <c r="B11" s="9"/>
      <c r="C11" s="16"/>
      <c r="D11" s="9"/>
      <c r="E11" s="9"/>
      <c r="F11" s="33" t="s">
        <v>49</v>
      </c>
      <c r="G11" s="15">
        <v>10</v>
      </c>
      <c r="J11" s="58"/>
      <c r="K11" s="58"/>
      <c r="L11" s="58"/>
      <c r="M11" s="58"/>
      <c r="N11" s="58"/>
    </row>
    <row r="12" spans="1:14" x14ac:dyDescent="0.25">
      <c r="B12" s="9"/>
      <c r="C12" s="16"/>
      <c r="D12" s="9"/>
      <c r="E12" s="9"/>
      <c r="F12" s="7"/>
      <c r="G12" s="15"/>
      <c r="J12" s="58"/>
      <c r="K12" s="58"/>
      <c r="L12" s="58"/>
      <c r="M12" s="58"/>
      <c r="N12" s="58"/>
    </row>
    <row r="13" spans="1:14" x14ac:dyDescent="0.25">
      <c r="B13" s="9"/>
      <c r="C13" s="16"/>
      <c r="D13" s="9"/>
      <c r="E13" s="9"/>
      <c r="G13" s="15"/>
      <c r="J13" s="58"/>
      <c r="K13" s="58"/>
      <c r="L13" s="58"/>
      <c r="M13" s="58"/>
      <c r="N13" s="58"/>
    </row>
    <row r="14" spans="1:14" x14ac:dyDescent="0.25">
      <c r="B14" s="9"/>
      <c r="C14" s="16"/>
      <c r="D14" s="9"/>
      <c r="E14" s="9"/>
      <c r="G14" s="15"/>
      <c r="J14" s="58"/>
      <c r="K14" s="58"/>
      <c r="L14" s="58"/>
      <c r="M14" s="58"/>
      <c r="N14" s="58"/>
    </row>
    <row r="15" spans="1:14" x14ac:dyDescent="0.25">
      <c r="B15" s="9"/>
      <c r="C15" s="16"/>
      <c r="D15" s="9"/>
      <c r="E15" s="9"/>
      <c r="F15" s="9"/>
      <c r="G15" s="16"/>
      <c r="J15" s="58"/>
      <c r="K15" s="58"/>
      <c r="L15" s="58"/>
      <c r="M15" s="58"/>
      <c r="N15" s="58"/>
    </row>
    <row r="16" spans="1:14" x14ac:dyDescent="0.25">
      <c r="B16" s="9"/>
      <c r="C16" s="16"/>
      <c r="D16" s="9"/>
      <c r="E16" s="9"/>
      <c r="F16" s="35" t="s">
        <v>51</v>
      </c>
      <c r="G16" s="38">
        <v>5.74</v>
      </c>
      <c r="J16" s="58"/>
      <c r="K16" s="58"/>
      <c r="L16" s="58"/>
      <c r="M16" s="58"/>
      <c r="N16" s="58"/>
    </row>
    <row r="17" spans="2:14" x14ac:dyDescent="0.25">
      <c r="B17" s="9"/>
      <c r="C17" s="16"/>
      <c r="D17" s="9"/>
      <c r="E17" s="9"/>
      <c r="F17" s="9"/>
      <c r="G17" s="16"/>
      <c r="J17" s="58"/>
      <c r="K17" s="58"/>
      <c r="L17" s="58"/>
      <c r="M17" s="58"/>
      <c r="N17" s="58"/>
    </row>
    <row r="18" spans="2:14" x14ac:dyDescent="0.25">
      <c r="B18" s="9"/>
      <c r="C18" s="16"/>
      <c r="D18" s="9"/>
      <c r="E18" s="9"/>
      <c r="F18" s="9"/>
      <c r="G18" s="16"/>
      <c r="J18" s="58"/>
      <c r="K18" s="58"/>
      <c r="L18" s="58"/>
      <c r="M18" s="58"/>
      <c r="N18" s="58"/>
    </row>
    <row r="19" spans="2:14" x14ac:dyDescent="0.25">
      <c r="B19" s="9"/>
      <c r="C19" s="16"/>
      <c r="D19" s="9"/>
      <c r="E19" s="9"/>
      <c r="F19" s="9"/>
      <c r="G19" s="16"/>
      <c r="J19" s="58"/>
      <c r="K19" s="58"/>
      <c r="L19" s="58"/>
      <c r="M19" s="58"/>
      <c r="N19" s="58"/>
    </row>
    <row r="20" spans="2:14" x14ac:dyDescent="0.25">
      <c r="B20" s="56" t="s">
        <v>27</v>
      </c>
      <c r="C20" s="44">
        <f>G21</f>
        <v>36.44</v>
      </c>
      <c r="D20" s="9"/>
      <c r="E20" s="9"/>
      <c r="F20" s="9"/>
      <c r="G20" s="16"/>
      <c r="J20" s="58"/>
      <c r="K20" s="58"/>
      <c r="L20" s="58"/>
      <c r="M20" s="58"/>
      <c r="N20" s="58"/>
    </row>
    <row r="21" spans="2:14" x14ac:dyDescent="0.25">
      <c r="B21" s="54" t="s">
        <v>28</v>
      </c>
      <c r="C21" s="44">
        <f>SUM(C4:C20)</f>
        <v>86.44</v>
      </c>
      <c r="D21" s="9"/>
      <c r="E21" s="9"/>
      <c r="F21" s="54" t="s">
        <v>29</v>
      </c>
      <c r="G21" s="44">
        <f>SUM(G4:G18)</f>
        <v>36.44</v>
      </c>
      <c r="J21" s="58"/>
      <c r="K21" s="58"/>
      <c r="L21" s="58"/>
      <c r="M21" s="58"/>
      <c r="N21" s="58"/>
    </row>
    <row r="22" spans="2:14" x14ac:dyDescent="0.25">
      <c r="B22" s="9"/>
      <c r="C22" s="9"/>
      <c r="D22" s="9"/>
      <c r="E22" s="9"/>
      <c r="F22" s="9"/>
      <c r="G22" s="9"/>
      <c r="J22" s="58"/>
      <c r="K22" s="58"/>
      <c r="L22" s="58"/>
      <c r="M22" s="58"/>
      <c r="N22" s="58"/>
    </row>
    <row r="23" spans="2:14" x14ac:dyDescent="0.25">
      <c r="B23" s="9"/>
      <c r="C23" s="9"/>
      <c r="D23" s="9"/>
      <c r="E23" s="9"/>
      <c r="F23" s="9"/>
      <c r="G23" s="9"/>
      <c r="J23" s="58"/>
      <c r="K23" s="58"/>
      <c r="L23" s="58"/>
      <c r="M23" s="58"/>
      <c r="N23" s="58"/>
    </row>
    <row r="24" spans="2:14" x14ac:dyDescent="0.25">
      <c r="B24" s="9"/>
      <c r="C24" s="9"/>
      <c r="D24" s="9"/>
      <c r="E24" s="9"/>
      <c r="F24" s="9"/>
      <c r="G24" s="9"/>
      <c r="J24" s="58"/>
      <c r="K24" s="58"/>
      <c r="L24" s="58"/>
      <c r="M24" s="58"/>
      <c r="N24" s="58"/>
    </row>
    <row r="25" spans="2:14" x14ac:dyDescent="0.25">
      <c r="B25" s="9"/>
      <c r="C25" s="9"/>
      <c r="D25" s="9"/>
      <c r="E25" s="9"/>
      <c r="F25" s="9"/>
      <c r="G25" s="9"/>
      <c r="J25" s="58"/>
      <c r="K25" s="58"/>
      <c r="L25" s="58"/>
      <c r="M25" s="58"/>
      <c r="N25" s="58"/>
    </row>
    <row r="26" spans="2:14" x14ac:dyDescent="0.25">
      <c r="B26" s="64" t="s">
        <v>30</v>
      </c>
      <c r="C26" s="65"/>
      <c r="D26" s="9"/>
      <c r="E26" s="9"/>
      <c r="F26" s="36" t="s">
        <v>52</v>
      </c>
      <c r="G26" s="37">
        <v>0.04</v>
      </c>
      <c r="J26" s="58"/>
      <c r="K26" s="58"/>
      <c r="L26" s="58"/>
      <c r="M26" s="58"/>
      <c r="N26" s="58"/>
    </row>
    <row r="27" spans="2:14" x14ac:dyDescent="0.25">
      <c r="B27" s="7" t="s">
        <v>31</v>
      </c>
      <c r="C27" s="7">
        <v>0.6</v>
      </c>
      <c r="D27" s="9"/>
      <c r="E27" s="9"/>
      <c r="F27" s="39" t="s">
        <v>53</v>
      </c>
      <c r="G27" s="34">
        <f>C29*G26</f>
        <v>5.762666666666667</v>
      </c>
      <c r="J27" s="58"/>
      <c r="K27" s="58"/>
      <c r="L27" s="58"/>
      <c r="M27" s="58"/>
      <c r="N27" s="58"/>
    </row>
    <row r="28" spans="2:14" x14ac:dyDescent="0.25">
      <c r="B28" s="56" t="s">
        <v>32</v>
      </c>
      <c r="C28" s="44">
        <f>C21</f>
        <v>86.44</v>
      </c>
      <c r="D28" s="9"/>
      <c r="E28" s="9"/>
      <c r="F28" s="9"/>
      <c r="G28" s="9"/>
      <c r="J28" s="58"/>
      <c r="K28" s="58"/>
      <c r="L28" s="58"/>
      <c r="M28" s="58"/>
      <c r="N28" s="58"/>
    </row>
    <row r="29" spans="2:14" x14ac:dyDescent="0.25">
      <c r="B29" s="54" t="s">
        <v>33</v>
      </c>
      <c r="C29" s="44">
        <f>C28/C27</f>
        <v>144.06666666666666</v>
      </c>
      <c r="D29" s="9"/>
      <c r="E29" s="9"/>
      <c r="F29" s="9"/>
      <c r="G29" s="9"/>
      <c r="J29" s="58"/>
      <c r="K29" s="58"/>
      <c r="L29" s="58"/>
      <c r="M29" s="58"/>
      <c r="N29" s="58"/>
    </row>
    <row r="30" spans="2:14" x14ac:dyDescent="0.25">
      <c r="B30" s="54" t="s">
        <v>34</v>
      </c>
      <c r="C30" s="44">
        <f>C29-C28</f>
        <v>57.626666666666665</v>
      </c>
      <c r="D30" s="9"/>
      <c r="E30" s="9"/>
      <c r="F30" s="9"/>
      <c r="G30" s="9"/>
      <c r="J30" s="58"/>
      <c r="K30" s="58"/>
      <c r="L30" s="58"/>
      <c r="M30" s="58"/>
      <c r="N30" s="58"/>
    </row>
    <row r="31" spans="2:14" x14ac:dyDescent="0.25">
      <c r="D31" s="9"/>
      <c r="E31" s="9"/>
      <c r="F31" s="9"/>
      <c r="G31" s="9"/>
      <c r="J31" s="58"/>
      <c r="K31" s="58"/>
      <c r="L31" s="58"/>
      <c r="M31" s="58"/>
      <c r="N31" s="58"/>
    </row>
    <row r="32" spans="2:14" x14ac:dyDescent="0.25">
      <c r="B32" s="9"/>
      <c r="C32" s="9"/>
      <c r="D32" s="9"/>
      <c r="E32" s="9"/>
      <c r="F32" s="9"/>
      <c r="G32" s="9"/>
      <c r="J32" s="58"/>
      <c r="K32" s="58"/>
      <c r="L32" s="58"/>
      <c r="M32" s="58"/>
      <c r="N32" s="58"/>
    </row>
    <row r="33" spans="10:14" ht="15.75" customHeight="1" x14ac:dyDescent="0.2">
      <c r="J33" s="58"/>
      <c r="K33" s="58"/>
      <c r="L33" s="58"/>
      <c r="M33" s="58"/>
      <c r="N33" s="58"/>
    </row>
    <row r="34" spans="10:14" ht="15.75" customHeight="1" x14ac:dyDescent="0.2">
      <c r="J34" s="58"/>
      <c r="K34" s="58"/>
      <c r="L34" s="58"/>
      <c r="M34" s="58"/>
      <c r="N34" s="58"/>
    </row>
    <row r="35" spans="10:14" ht="15.75" customHeight="1" x14ac:dyDescent="0.2">
      <c r="J35" s="58"/>
      <c r="K35" s="58"/>
      <c r="L35" s="58"/>
      <c r="M35" s="58"/>
      <c r="N35" s="58"/>
    </row>
    <row r="36" spans="10:14" ht="15.75" customHeight="1" x14ac:dyDescent="0.2">
      <c r="J36" s="58"/>
      <c r="K36" s="58"/>
      <c r="L36" s="58"/>
      <c r="M36" s="58"/>
      <c r="N36" s="58"/>
    </row>
    <row r="37" spans="10:14" ht="15.75" customHeight="1" x14ac:dyDescent="0.2">
      <c r="J37" s="58"/>
      <c r="K37" s="58"/>
      <c r="L37" s="58"/>
      <c r="M37" s="58"/>
      <c r="N37" s="58"/>
    </row>
    <row r="38" spans="10:14" ht="15.75" customHeight="1" x14ac:dyDescent="0.2">
      <c r="J38" s="58"/>
      <c r="K38" s="58"/>
      <c r="L38" s="58"/>
      <c r="M38" s="58"/>
      <c r="N38" s="58"/>
    </row>
    <row r="39" spans="10:14" ht="15.75" customHeight="1" x14ac:dyDescent="0.2">
      <c r="J39" s="58"/>
      <c r="K39" s="58"/>
      <c r="L39" s="58"/>
      <c r="M39" s="58"/>
      <c r="N39" s="58"/>
    </row>
    <row r="40" spans="10:14" ht="15.75" customHeight="1" x14ac:dyDescent="0.2">
      <c r="J40" s="58"/>
      <c r="K40" s="58"/>
      <c r="L40" s="58"/>
      <c r="M40" s="58"/>
      <c r="N40" s="58"/>
    </row>
    <row r="41" spans="10:14" ht="15.75" customHeight="1" x14ac:dyDescent="0.2">
      <c r="J41" s="58"/>
      <c r="K41" s="58"/>
      <c r="L41" s="58"/>
      <c r="M41" s="58"/>
      <c r="N41" s="58"/>
    </row>
    <row r="42" spans="10:14" ht="15.75" customHeight="1" x14ac:dyDescent="0.2">
      <c r="J42" s="58"/>
      <c r="K42" s="58"/>
      <c r="L42" s="58"/>
      <c r="M42" s="58"/>
      <c r="N42" s="58"/>
    </row>
    <row r="43" spans="10:14" ht="15.75" customHeight="1" x14ac:dyDescent="0.2">
      <c r="J43" s="58"/>
      <c r="K43" s="58"/>
      <c r="L43" s="58"/>
      <c r="M43" s="58"/>
      <c r="N43" s="58"/>
    </row>
    <row r="44" spans="10:14" ht="15.75" customHeight="1" x14ac:dyDescent="0.2">
      <c r="J44" s="58"/>
      <c r="K44" s="58"/>
      <c r="L44" s="58"/>
      <c r="M44" s="58"/>
      <c r="N44" s="58"/>
    </row>
    <row r="45" spans="10:14" ht="15.75" customHeight="1" x14ac:dyDescent="0.2">
      <c r="J45" s="58"/>
      <c r="K45" s="58"/>
      <c r="L45" s="58"/>
      <c r="M45" s="58"/>
      <c r="N45" s="58"/>
    </row>
    <row r="46" spans="10:14" ht="15.75" customHeight="1" x14ac:dyDescent="0.2">
      <c r="J46" s="58"/>
      <c r="K46" s="58"/>
      <c r="L46" s="58"/>
      <c r="M46" s="58"/>
      <c r="N46" s="58"/>
    </row>
    <row r="47" spans="10:14" ht="15.75" customHeight="1" x14ac:dyDescent="0.2">
      <c r="J47" s="58"/>
      <c r="K47" s="58"/>
      <c r="L47" s="58"/>
      <c r="M47" s="58"/>
      <c r="N47" s="58"/>
    </row>
    <row r="48" spans="10:14" ht="15.75" customHeight="1" x14ac:dyDescent="0.2">
      <c r="J48" s="58"/>
      <c r="K48" s="58"/>
      <c r="L48" s="58"/>
      <c r="M48" s="58"/>
      <c r="N48" s="58"/>
    </row>
    <row r="49" spans="10:14" ht="15.75" customHeight="1" x14ac:dyDescent="0.2">
      <c r="J49" s="58"/>
      <c r="K49" s="58"/>
      <c r="L49" s="58"/>
      <c r="M49" s="58"/>
      <c r="N49" s="58"/>
    </row>
    <row r="50" spans="10:14" ht="15.75" customHeight="1" x14ac:dyDescent="0.2">
      <c r="J50" s="58"/>
      <c r="K50" s="58"/>
      <c r="L50" s="58"/>
      <c r="M50" s="58"/>
      <c r="N50" s="58"/>
    </row>
    <row r="51" spans="10:14" ht="15.75" customHeight="1" x14ac:dyDescent="0.2">
      <c r="J51" s="58"/>
      <c r="K51" s="58"/>
      <c r="L51" s="58"/>
      <c r="M51" s="58"/>
      <c r="N51" s="58"/>
    </row>
    <row r="52" spans="10:14" ht="15.75" customHeight="1" x14ac:dyDescent="0.2">
      <c r="J52" s="58"/>
      <c r="K52" s="58"/>
      <c r="L52" s="58"/>
      <c r="M52" s="58"/>
      <c r="N52" s="58"/>
    </row>
    <row r="53" spans="10:14" ht="15.75" customHeight="1" x14ac:dyDescent="0.2">
      <c r="J53" s="58"/>
      <c r="K53" s="58"/>
      <c r="L53" s="58"/>
      <c r="M53" s="58"/>
      <c r="N53" s="58"/>
    </row>
    <row r="54" spans="10:14" ht="15.75" customHeight="1" x14ac:dyDescent="0.2">
      <c r="J54" s="58"/>
      <c r="K54" s="58"/>
      <c r="L54" s="58"/>
      <c r="M54" s="58"/>
      <c r="N54" s="58"/>
    </row>
    <row r="55" spans="10:14" ht="15.75" customHeight="1" x14ac:dyDescent="0.2">
      <c r="J55" s="58"/>
      <c r="K55" s="58"/>
      <c r="L55" s="58"/>
      <c r="M55" s="58"/>
      <c r="N55" s="58"/>
    </row>
    <row r="56" spans="10:14" ht="15.75" customHeight="1" x14ac:dyDescent="0.2">
      <c r="J56" s="58"/>
      <c r="K56" s="58"/>
      <c r="L56" s="58"/>
      <c r="M56" s="58"/>
      <c r="N56" s="58"/>
    </row>
    <row r="57" spans="10:14" ht="15.75" customHeight="1" x14ac:dyDescent="0.2">
      <c r="J57" s="58"/>
      <c r="K57" s="58"/>
      <c r="L57" s="58"/>
      <c r="M57" s="58"/>
      <c r="N57" s="58"/>
    </row>
    <row r="58" spans="10:14" ht="15.75" customHeight="1" x14ac:dyDescent="0.2">
      <c r="J58" s="58"/>
      <c r="K58" s="58"/>
      <c r="L58" s="58"/>
      <c r="M58" s="58"/>
      <c r="N58" s="58"/>
    </row>
    <row r="59" spans="10:14" ht="15.75" customHeight="1" x14ac:dyDescent="0.2">
      <c r="J59" s="58"/>
      <c r="K59" s="58"/>
      <c r="L59" s="58"/>
      <c r="M59" s="58"/>
      <c r="N59" s="58"/>
    </row>
    <row r="60" spans="10:14" ht="15.75" customHeight="1" x14ac:dyDescent="0.2">
      <c r="J60" s="58"/>
      <c r="K60" s="58"/>
      <c r="L60" s="58"/>
      <c r="M60" s="58"/>
      <c r="N60" s="58"/>
    </row>
    <row r="61" spans="10:14" ht="15.75" customHeight="1" x14ac:dyDescent="0.2">
      <c r="J61" s="58"/>
      <c r="K61" s="58"/>
      <c r="L61" s="58"/>
      <c r="M61" s="58"/>
      <c r="N61" s="58"/>
    </row>
    <row r="62" spans="10:14" ht="15.75" customHeight="1" x14ac:dyDescent="0.2">
      <c r="J62" s="58"/>
      <c r="K62" s="58"/>
      <c r="L62" s="58"/>
      <c r="M62" s="58"/>
      <c r="N62" s="58"/>
    </row>
    <row r="63" spans="10:14" ht="15.75" customHeight="1" x14ac:dyDescent="0.2">
      <c r="J63" s="58"/>
      <c r="K63" s="58"/>
      <c r="L63" s="58"/>
      <c r="M63" s="58"/>
      <c r="N63" s="58"/>
    </row>
    <row r="64" spans="10:14" ht="15.75" customHeight="1" x14ac:dyDescent="0.2">
      <c r="J64" s="58"/>
      <c r="K64" s="58"/>
      <c r="L64" s="58"/>
      <c r="M64" s="58"/>
      <c r="N64" s="58"/>
    </row>
    <row r="65" spans="10:14" ht="15.75" customHeight="1" x14ac:dyDescent="0.2">
      <c r="J65" s="58"/>
      <c r="K65" s="58"/>
      <c r="L65" s="58"/>
      <c r="M65" s="58"/>
      <c r="N65" s="58"/>
    </row>
    <row r="66" spans="10:14" ht="15.75" customHeight="1" x14ac:dyDescent="0.2">
      <c r="J66" s="58"/>
      <c r="K66" s="58"/>
      <c r="L66" s="58"/>
      <c r="M66" s="58"/>
      <c r="N66" s="58"/>
    </row>
    <row r="67" spans="10:14" ht="15.75" customHeight="1" x14ac:dyDescent="0.2">
      <c r="J67" s="58"/>
      <c r="K67" s="58"/>
      <c r="L67" s="58"/>
      <c r="M67" s="58"/>
      <c r="N67" s="58"/>
    </row>
    <row r="68" spans="10:14" ht="15.75" customHeight="1" x14ac:dyDescent="0.2">
      <c r="J68" s="58"/>
      <c r="K68" s="58"/>
      <c r="L68" s="58"/>
      <c r="M68" s="58"/>
      <c r="N68" s="58"/>
    </row>
    <row r="69" spans="10:14" ht="15.75" customHeight="1" x14ac:dyDescent="0.2">
      <c r="J69" s="58"/>
      <c r="K69" s="58"/>
      <c r="L69" s="58"/>
      <c r="M69" s="58"/>
      <c r="N69" s="58"/>
    </row>
  </sheetData>
  <mergeCells count="7">
    <mergeCell ref="J6:N69"/>
    <mergeCell ref="B26:C26"/>
    <mergeCell ref="B1:I1"/>
    <mergeCell ref="J1:N2"/>
    <mergeCell ref="A2:I2"/>
    <mergeCell ref="J3:N4"/>
    <mergeCell ref="K5:N5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7CD5-E685-469A-B6DA-5AFFA4C7A739}">
  <dimension ref="A1:N69"/>
  <sheetViews>
    <sheetView topLeftCell="A10" workbookViewId="0">
      <selection activeCell="E32" sqref="E32"/>
    </sheetView>
  </sheetViews>
  <sheetFormatPr defaultColWidth="12.5703125" defaultRowHeight="15.75" customHeight="1" x14ac:dyDescent="0.2"/>
  <cols>
    <col min="1" max="1" width="1.85546875" style="18" customWidth="1"/>
    <col min="2" max="2" width="25.28515625" style="18" customWidth="1"/>
    <col min="3" max="5" width="12.5703125" style="18"/>
    <col min="6" max="6" width="21.5703125" style="18" customWidth="1"/>
    <col min="7" max="7" width="12.5703125" style="18"/>
    <col min="8" max="8" width="3.140625" style="18" customWidth="1"/>
    <col min="9" max="9" width="2.85546875" style="18" customWidth="1"/>
    <col min="10" max="16384" width="12.5703125" style="18"/>
  </cols>
  <sheetData>
    <row r="1" spans="1:14" ht="44.25" customHeight="1" x14ac:dyDescent="0.5">
      <c r="A1" s="12"/>
      <c r="B1" s="66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5.75" customHeight="1" x14ac:dyDescent="0.2">
      <c r="A2" s="6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x14ac:dyDescent="0.25">
      <c r="B3" s="22" t="s">
        <v>17</v>
      </c>
      <c r="C3" s="25" t="s">
        <v>2</v>
      </c>
      <c r="D3" s="14"/>
      <c r="E3" s="14"/>
      <c r="F3" s="22" t="s">
        <v>18</v>
      </c>
      <c r="G3" s="25" t="s">
        <v>2</v>
      </c>
      <c r="J3" s="58"/>
      <c r="K3" s="58"/>
      <c r="L3" s="58"/>
      <c r="M3" s="58"/>
      <c r="N3" s="58"/>
    </row>
    <row r="4" spans="1:14" x14ac:dyDescent="0.25">
      <c r="B4" s="33" t="s">
        <v>55</v>
      </c>
      <c r="C4" s="15">
        <v>75</v>
      </c>
      <c r="D4" s="9"/>
      <c r="E4" s="9"/>
      <c r="F4" s="7" t="s">
        <v>19</v>
      </c>
      <c r="G4" s="15">
        <v>0.7</v>
      </c>
      <c r="J4" s="58"/>
      <c r="K4" s="58"/>
      <c r="L4" s="58"/>
      <c r="M4" s="58"/>
      <c r="N4" s="58"/>
    </row>
    <row r="5" spans="1:14" x14ac:dyDescent="0.25">
      <c r="B5" s="7" t="s">
        <v>20</v>
      </c>
      <c r="C5" s="15">
        <v>0</v>
      </c>
      <c r="D5" s="9"/>
      <c r="E5" s="9"/>
      <c r="F5" s="7" t="s">
        <v>21</v>
      </c>
      <c r="G5" s="15">
        <v>10</v>
      </c>
      <c r="J5" s="45"/>
      <c r="K5" s="68" t="s">
        <v>3</v>
      </c>
      <c r="L5" s="58"/>
      <c r="M5" s="58"/>
      <c r="N5" s="58"/>
    </row>
    <row r="6" spans="1:14" x14ac:dyDescent="0.25">
      <c r="B6" s="7" t="s">
        <v>22</v>
      </c>
      <c r="C6" s="15">
        <v>0</v>
      </c>
      <c r="D6" s="9"/>
      <c r="E6" s="9"/>
      <c r="F6" s="7" t="s">
        <v>23</v>
      </c>
      <c r="G6" s="15">
        <v>10</v>
      </c>
      <c r="J6" s="58"/>
      <c r="K6" s="58"/>
      <c r="L6" s="58"/>
      <c r="M6" s="58"/>
      <c r="N6" s="58"/>
    </row>
    <row r="7" spans="1:14" x14ac:dyDescent="0.25">
      <c r="C7" s="15"/>
      <c r="D7" s="9"/>
      <c r="E7" s="9"/>
      <c r="F7" s="7" t="s">
        <v>24</v>
      </c>
      <c r="G7" s="15">
        <v>0</v>
      </c>
      <c r="J7" s="58"/>
      <c r="K7" s="58"/>
      <c r="L7" s="58"/>
      <c r="M7" s="58"/>
      <c r="N7" s="58"/>
    </row>
    <row r="8" spans="1:14" x14ac:dyDescent="0.25">
      <c r="B8" s="9"/>
      <c r="C8" s="16"/>
      <c r="D8" s="9"/>
      <c r="E8" s="9"/>
      <c r="F8" s="33" t="s">
        <v>50</v>
      </c>
      <c r="G8" s="15">
        <v>0</v>
      </c>
      <c r="J8" s="58"/>
      <c r="K8" s="58"/>
      <c r="L8" s="58"/>
      <c r="M8" s="58"/>
      <c r="N8" s="58"/>
    </row>
    <row r="9" spans="1:14" x14ac:dyDescent="0.25">
      <c r="B9" s="9"/>
      <c r="C9" s="16"/>
      <c r="D9" s="9"/>
      <c r="E9" s="9"/>
      <c r="F9" s="7" t="s">
        <v>25</v>
      </c>
      <c r="G9" s="15">
        <v>0</v>
      </c>
      <c r="J9" s="58"/>
      <c r="K9" s="58"/>
      <c r="L9" s="58"/>
      <c r="M9" s="58"/>
      <c r="N9" s="58"/>
    </row>
    <row r="10" spans="1:14" x14ac:dyDescent="0.25">
      <c r="B10" s="9"/>
      <c r="C10" s="16"/>
      <c r="D10" s="9"/>
      <c r="E10" s="9"/>
      <c r="F10" s="7" t="s">
        <v>26</v>
      </c>
      <c r="G10" s="15">
        <v>0</v>
      </c>
      <c r="J10" s="58"/>
      <c r="K10" s="58"/>
      <c r="L10" s="58"/>
      <c r="M10" s="58"/>
      <c r="N10" s="58"/>
    </row>
    <row r="11" spans="1:14" x14ac:dyDescent="0.25">
      <c r="B11" s="9"/>
      <c r="C11" s="16"/>
      <c r="D11" s="9"/>
      <c r="E11" s="9"/>
      <c r="F11" s="33" t="s">
        <v>49</v>
      </c>
      <c r="G11" s="15">
        <v>12</v>
      </c>
      <c r="J11" s="58"/>
      <c r="K11" s="58"/>
      <c r="L11" s="58"/>
      <c r="M11" s="58"/>
      <c r="N11" s="58"/>
    </row>
    <row r="12" spans="1:14" x14ac:dyDescent="0.25">
      <c r="B12" s="9"/>
      <c r="C12" s="16"/>
      <c r="D12" s="9"/>
      <c r="E12" s="9"/>
      <c r="F12" s="7"/>
      <c r="G12" s="15"/>
      <c r="J12" s="58"/>
      <c r="K12" s="58"/>
      <c r="L12" s="58"/>
      <c r="M12" s="58"/>
      <c r="N12" s="58"/>
    </row>
    <row r="13" spans="1:14" x14ac:dyDescent="0.25">
      <c r="B13" s="9"/>
      <c r="C13" s="16"/>
      <c r="D13" s="9"/>
      <c r="E13" s="9"/>
      <c r="G13" s="15"/>
      <c r="J13" s="58"/>
      <c r="K13" s="58"/>
      <c r="L13" s="58"/>
      <c r="M13" s="58"/>
      <c r="N13" s="58"/>
    </row>
    <row r="14" spans="1:14" x14ac:dyDescent="0.25">
      <c r="B14" s="9"/>
      <c r="C14" s="16"/>
      <c r="D14" s="9"/>
      <c r="E14" s="9"/>
      <c r="G14" s="15"/>
      <c r="J14" s="58"/>
      <c r="K14" s="58"/>
      <c r="L14" s="58"/>
      <c r="M14" s="58"/>
      <c r="N14" s="58"/>
    </row>
    <row r="15" spans="1:14" x14ac:dyDescent="0.25">
      <c r="B15" s="9"/>
      <c r="C15" s="16"/>
      <c r="D15" s="9"/>
      <c r="E15" s="9"/>
      <c r="F15" s="9"/>
      <c r="G15" s="16"/>
      <c r="J15" s="58"/>
      <c r="K15" s="58"/>
      <c r="L15" s="58"/>
      <c r="M15" s="58"/>
      <c r="N15" s="58"/>
    </row>
    <row r="16" spans="1:14" x14ac:dyDescent="0.25">
      <c r="B16" s="9"/>
      <c r="C16" s="16"/>
      <c r="D16" s="9"/>
      <c r="E16" s="9"/>
      <c r="F16" s="35" t="s">
        <v>51</v>
      </c>
      <c r="G16" s="38">
        <v>7.56</v>
      </c>
      <c r="J16" s="58"/>
      <c r="K16" s="58"/>
      <c r="L16" s="58"/>
      <c r="M16" s="58"/>
      <c r="N16" s="58"/>
    </row>
    <row r="17" spans="2:14" x14ac:dyDescent="0.25">
      <c r="B17" s="9"/>
      <c r="C17" s="16"/>
      <c r="D17" s="9"/>
      <c r="E17" s="9"/>
      <c r="F17" s="9"/>
      <c r="G17" s="16"/>
      <c r="J17" s="58"/>
      <c r="K17" s="58"/>
      <c r="L17" s="58"/>
      <c r="M17" s="58"/>
      <c r="N17" s="58"/>
    </row>
    <row r="18" spans="2:14" x14ac:dyDescent="0.25">
      <c r="B18" s="9"/>
      <c r="C18" s="16"/>
      <c r="D18" s="9"/>
      <c r="E18" s="9"/>
      <c r="F18" s="9"/>
      <c r="G18" s="16"/>
      <c r="J18" s="58"/>
      <c r="K18" s="58"/>
      <c r="L18" s="58"/>
      <c r="M18" s="58"/>
      <c r="N18" s="58"/>
    </row>
    <row r="19" spans="2:14" x14ac:dyDescent="0.25">
      <c r="B19" s="9"/>
      <c r="C19" s="16"/>
      <c r="D19" s="9"/>
      <c r="E19" s="9"/>
      <c r="F19" s="9"/>
      <c r="G19" s="16"/>
      <c r="J19" s="58"/>
      <c r="K19" s="58"/>
      <c r="L19" s="58"/>
      <c r="M19" s="58"/>
      <c r="N19" s="58"/>
    </row>
    <row r="20" spans="2:14" x14ac:dyDescent="0.25">
      <c r="B20" s="56" t="s">
        <v>27</v>
      </c>
      <c r="C20" s="44">
        <f>G21</f>
        <v>40.260000000000005</v>
      </c>
      <c r="D20" s="9"/>
      <c r="E20" s="9"/>
      <c r="F20" s="9"/>
      <c r="G20" s="16"/>
      <c r="J20" s="58"/>
      <c r="K20" s="58"/>
      <c r="L20" s="58"/>
      <c r="M20" s="58"/>
      <c r="N20" s="58"/>
    </row>
    <row r="21" spans="2:14" x14ac:dyDescent="0.25">
      <c r="B21" s="54" t="s">
        <v>28</v>
      </c>
      <c r="C21" s="44">
        <f>SUM(C4:C20)</f>
        <v>115.26</v>
      </c>
      <c r="D21" s="9"/>
      <c r="E21" s="9"/>
      <c r="F21" s="54" t="s">
        <v>29</v>
      </c>
      <c r="G21" s="44">
        <f>SUM(G4:G18)</f>
        <v>40.260000000000005</v>
      </c>
      <c r="J21" s="58"/>
      <c r="K21" s="58"/>
      <c r="L21" s="58"/>
      <c r="M21" s="58"/>
      <c r="N21" s="58"/>
    </row>
    <row r="22" spans="2:14" x14ac:dyDescent="0.25">
      <c r="B22" s="9"/>
      <c r="C22" s="9"/>
      <c r="D22" s="9"/>
      <c r="E22" s="9"/>
      <c r="F22" s="9"/>
      <c r="G22" s="9"/>
      <c r="J22" s="58"/>
      <c r="K22" s="58"/>
      <c r="L22" s="58"/>
      <c r="M22" s="58"/>
      <c r="N22" s="58"/>
    </row>
    <row r="23" spans="2:14" x14ac:dyDescent="0.25">
      <c r="B23" s="9"/>
      <c r="C23" s="9"/>
      <c r="D23" s="9"/>
      <c r="E23" s="9"/>
      <c r="F23" s="9"/>
      <c r="G23" s="9"/>
      <c r="J23" s="58"/>
      <c r="K23" s="58"/>
      <c r="L23" s="58"/>
      <c r="M23" s="58"/>
      <c r="N23" s="58"/>
    </row>
    <row r="24" spans="2:14" x14ac:dyDescent="0.25">
      <c r="B24" s="9"/>
      <c r="C24" s="9"/>
      <c r="D24" s="9"/>
      <c r="E24" s="9"/>
      <c r="F24" s="9"/>
      <c r="G24" s="9"/>
      <c r="J24" s="58"/>
      <c r="K24" s="58"/>
      <c r="L24" s="58"/>
      <c r="M24" s="58"/>
      <c r="N24" s="58"/>
    </row>
    <row r="25" spans="2:14" x14ac:dyDescent="0.25">
      <c r="B25" s="9"/>
      <c r="C25" s="9"/>
      <c r="D25" s="9"/>
      <c r="E25" s="9"/>
      <c r="F25" s="9"/>
      <c r="G25" s="9"/>
      <c r="J25" s="58"/>
      <c r="K25" s="58"/>
      <c r="L25" s="58"/>
      <c r="M25" s="58"/>
      <c r="N25" s="58"/>
    </row>
    <row r="26" spans="2:14" x14ac:dyDescent="0.25">
      <c r="B26" s="64" t="s">
        <v>30</v>
      </c>
      <c r="C26" s="65"/>
      <c r="D26" s="9"/>
      <c r="E26" s="9"/>
      <c r="F26" s="36" t="s">
        <v>52</v>
      </c>
      <c r="G26" s="37">
        <v>0.04</v>
      </c>
      <c r="J26" s="58"/>
      <c r="K26" s="58"/>
      <c r="L26" s="58"/>
      <c r="M26" s="58"/>
      <c r="N26" s="58"/>
    </row>
    <row r="27" spans="2:14" x14ac:dyDescent="0.25">
      <c r="B27" s="7" t="s">
        <v>31</v>
      </c>
      <c r="C27" s="7">
        <v>0.6</v>
      </c>
      <c r="D27" s="9"/>
      <c r="E27" s="9"/>
      <c r="F27" s="39" t="s">
        <v>53</v>
      </c>
      <c r="G27" s="34">
        <f>C29*G26</f>
        <v>7.6840000000000011</v>
      </c>
      <c r="J27" s="58"/>
      <c r="K27" s="58"/>
      <c r="L27" s="58"/>
      <c r="M27" s="58"/>
      <c r="N27" s="58"/>
    </row>
    <row r="28" spans="2:14" x14ac:dyDescent="0.25">
      <c r="B28" s="56" t="s">
        <v>32</v>
      </c>
      <c r="C28" s="44">
        <f>C21</f>
        <v>115.26</v>
      </c>
      <c r="D28" s="9"/>
      <c r="E28" s="9"/>
      <c r="F28" s="9"/>
      <c r="G28" s="9"/>
      <c r="J28" s="58"/>
      <c r="K28" s="58"/>
      <c r="L28" s="58"/>
      <c r="M28" s="58"/>
      <c r="N28" s="58"/>
    </row>
    <row r="29" spans="2:14" x14ac:dyDescent="0.25">
      <c r="B29" s="54" t="s">
        <v>33</v>
      </c>
      <c r="C29" s="44">
        <f>C28/C27</f>
        <v>192.10000000000002</v>
      </c>
      <c r="D29" s="9"/>
      <c r="E29" s="9"/>
      <c r="F29" s="9"/>
      <c r="G29" s="9"/>
      <c r="J29" s="58"/>
      <c r="K29" s="58"/>
      <c r="L29" s="58"/>
      <c r="M29" s="58"/>
      <c r="N29" s="58"/>
    </row>
    <row r="30" spans="2:14" x14ac:dyDescent="0.25">
      <c r="B30" s="54" t="s">
        <v>34</v>
      </c>
      <c r="C30" s="44">
        <f>C29-C28</f>
        <v>76.840000000000018</v>
      </c>
      <c r="D30" s="9"/>
      <c r="E30" s="9"/>
      <c r="F30" s="9"/>
      <c r="G30" s="9"/>
      <c r="J30" s="58"/>
      <c r="K30" s="58"/>
      <c r="L30" s="58"/>
      <c r="M30" s="58"/>
      <c r="N30" s="58"/>
    </row>
    <row r="31" spans="2:14" x14ac:dyDescent="0.25">
      <c r="D31" s="9"/>
      <c r="E31" s="9"/>
      <c r="F31" s="9"/>
      <c r="G31" s="9"/>
      <c r="J31" s="58"/>
      <c r="K31" s="58"/>
      <c r="L31" s="58"/>
      <c r="M31" s="58"/>
      <c r="N31" s="58"/>
    </row>
    <row r="32" spans="2:14" x14ac:dyDescent="0.25">
      <c r="B32" s="9"/>
      <c r="C32" s="9"/>
      <c r="D32" s="9"/>
      <c r="E32" s="9"/>
      <c r="F32" s="9"/>
      <c r="G32" s="9"/>
      <c r="J32" s="58"/>
      <c r="K32" s="58"/>
      <c r="L32" s="58"/>
      <c r="M32" s="58"/>
      <c r="N32" s="58"/>
    </row>
    <row r="33" spans="10:14" ht="15.75" customHeight="1" x14ac:dyDescent="0.2">
      <c r="J33" s="58"/>
      <c r="K33" s="58"/>
      <c r="L33" s="58"/>
      <c r="M33" s="58"/>
      <c r="N33" s="58"/>
    </row>
    <row r="34" spans="10:14" ht="15.75" customHeight="1" x14ac:dyDescent="0.2">
      <c r="J34" s="58"/>
      <c r="K34" s="58"/>
      <c r="L34" s="58"/>
      <c r="M34" s="58"/>
      <c r="N34" s="58"/>
    </row>
    <row r="35" spans="10:14" ht="15.75" customHeight="1" x14ac:dyDescent="0.2">
      <c r="J35" s="58"/>
      <c r="K35" s="58"/>
      <c r="L35" s="58"/>
      <c r="M35" s="58"/>
      <c r="N35" s="58"/>
    </row>
    <row r="36" spans="10:14" ht="15.75" customHeight="1" x14ac:dyDescent="0.2">
      <c r="J36" s="58"/>
      <c r="K36" s="58"/>
      <c r="L36" s="58"/>
      <c r="M36" s="58"/>
      <c r="N36" s="58"/>
    </row>
    <row r="37" spans="10:14" ht="15.75" customHeight="1" x14ac:dyDescent="0.2">
      <c r="J37" s="58"/>
      <c r="K37" s="58"/>
      <c r="L37" s="58"/>
      <c r="M37" s="58"/>
      <c r="N37" s="58"/>
    </row>
    <row r="38" spans="10:14" ht="15.75" customHeight="1" x14ac:dyDescent="0.2">
      <c r="J38" s="58"/>
      <c r="K38" s="58"/>
      <c r="L38" s="58"/>
      <c r="M38" s="58"/>
      <c r="N38" s="58"/>
    </row>
    <row r="39" spans="10:14" ht="15.75" customHeight="1" x14ac:dyDescent="0.2">
      <c r="J39" s="58"/>
      <c r="K39" s="58"/>
      <c r="L39" s="58"/>
      <c r="M39" s="58"/>
      <c r="N39" s="58"/>
    </row>
    <row r="40" spans="10:14" ht="15.75" customHeight="1" x14ac:dyDescent="0.2">
      <c r="J40" s="58"/>
      <c r="K40" s="58"/>
      <c r="L40" s="58"/>
      <c r="M40" s="58"/>
      <c r="N40" s="58"/>
    </row>
    <row r="41" spans="10:14" ht="15.75" customHeight="1" x14ac:dyDescent="0.2">
      <c r="J41" s="58"/>
      <c r="K41" s="58"/>
      <c r="L41" s="58"/>
      <c r="M41" s="58"/>
      <c r="N41" s="58"/>
    </row>
    <row r="42" spans="10:14" ht="15.75" customHeight="1" x14ac:dyDescent="0.2">
      <c r="J42" s="58"/>
      <c r="K42" s="58"/>
      <c r="L42" s="58"/>
      <c r="M42" s="58"/>
      <c r="N42" s="58"/>
    </row>
    <row r="43" spans="10:14" ht="15.75" customHeight="1" x14ac:dyDescent="0.2">
      <c r="J43" s="58"/>
      <c r="K43" s="58"/>
      <c r="L43" s="58"/>
      <c r="M43" s="58"/>
      <c r="N43" s="58"/>
    </row>
    <row r="44" spans="10:14" ht="15.75" customHeight="1" x14ac:dyDescent="0.2">
      <c r="J44" s="58"/>
      <c r="K44" s="58"/>
      <c r="L44" s="58"/>
      <c r="M44" s="58"/>
      <c r="N44" s="58"/>
    </row>
    <row r="45" spans="10:14" ht="15.75" customHeight="1" x14ac:dyDescent="0.2">
      <c r="J45" s="58"/>
      <c r="K45" s="58"/>
      <c r="L45" s="58"/>
      <c r="M45" s="58"/>
      <c r="N45" s="58"/>
    </row>
    <row r="46" spans="10:14" ht="15.75" customHeight="1" x14ac:dyDescent="0.2">
      <c r="J46" s="58"/>
      <c r="K46" s="58"/>
      <c r="L46" s="58"/>
      <c r="M46" s="58"/>
      <c r="N46" s="58"/>
    </row>
    <row r="47" spans="10:14" ht="15.75" customHeight="1" x14ac:dyDescent="0.2">
      <c r="J47" s="58"/>
      <c r="K47" s="58"/>
      <c r="L47" s="58"/>
      <c r="M47" s="58"/>
      <c r="N47" s="58"/>
    </row>
    <row r="48" spans="10:14" ht="15.75" customHeight="1" x14ac:dyDescent="0.2">
      <c r="J48" s="58"/>
      <c r="K48" s="58"/>
      <c r="L48" s="58"/>
      <c r="M48" s="58"/>
      <c r="N48" s="58"/>
    </row>
    <row r="49" spans="10:14" ht="15.75" customHeight="1" x14ac:dyDescent="0.2">
      <c r="J49" s="58"/>
      <c r="K49" s="58"/>
      <c r="L49" s="58"/>
      <c r="M49" s="58"/>
      <c r="N49" s="58"/>
    </row>
    <row r="50" spans="10:14" ht="15.75" customHeight="1" x14ac:dyDescent="0.2">
      <c r="J50" s="58"/>
      <c r="K50" s="58"/>
      <c r="L50" s="58"/>
      <c r="M50" s="58"/>
      <c r="N50" s="58"/>
    </row>
    <row r="51" spans="10:14" ht="15.75" customHeight="1" x14ac:dyDescent="0.2">
      <c r="J51" s="58"/>
      <c r="K51" s="58"/>
      <c r="L51" s="58"/>
      <c r="M51" s="58"/>
      <c r="N51" s="58"/>
    </row>
    <row r="52" spans="10:14" ht="15.75" customHeight="1" x14ac:dyDescent="0.2">
      <c r="J52" s="58"/>
      <c r="K52" s="58"/>
      <c r="L52" s="58"/>
      <c r="M52" s="58"/>
      <c r="N52" s="58"/>
    </row>
    <row r="53" spans="10:14" ht="15.75" customHeight="1" x14ac:dyDescent="0.2">
      <c r="J53" s="58"/>
      <c r="K53" s="58"/>
      <c r="L53" s="58"/>
      <c r="M53" s="58"/>
      <c r="N53" s="58"/>
    </row>
    <row r="54" spans="10:14" ht="15.75" customHeight="1" x14ac:dyDescent="0.2">
      <c r="J54" s="58"/>
      <c r="K54" s="58"/>
      <c r="L54" s="58"/>
      <c r="M54" s="58"/>
      <c r="N54" s="58"/>
    </row>
    <row r="55" spans="10:14" ht="15.75" customHeight="1" x14ac:dyDescent="0.2">
      <c r="J55" s="58"/>
      <c r="K55" s="58"/>
      <c r="L55" s="58"/>
      <c r="M55" s="58"/>
      <c r="N55" s="58"/>
    </row>
    <row r="56" spans="10:14" ht="15.75" customHeight="1" x14ac:dyDescent="0.2">
      <c r="J56" s="58"/>
      <c r="K56" s="58"/>
      <c r="L56" s="58"/>
      <c r="M56" s="58"/>
      <c r="N56" s="58"/>
    </row>
    <row r="57" spans="10:14" ht="15.75" customHeight="1" x14ac:dyDescent="0.2">
      <c r="J57" s="58"/>
      <c r="K57" s="58"/>
      <c r="L57" s="58"/>
      <c r="M57" s="58"/>
      <c r="N57" s="58"/>
    </row>
    <row r="58" spans="10:14" ht="15.75" customHeight="1" x14ac:dyDescent="0.2">
      <c r="J58" s="58"/>
      <c r="K58" s="58"/>
      <c r="L58" s="58"/>
      <c r="M58" s="58"/>
      <c r="N58" s="58"/>
    </row>
    <row r="59" spans="10:14" ht="15.75" customHeight="1" x14ac:dyDescent="0.2">
      <c r="J59" s="58"/>
      <c r="K59" s="58"/>
      <c r="L59" s="58"/>
      <c r="M59" s="58"/>
      <c r="N59" s="58"/>
    </row>
    <row r="60" spans="10:14" ht="15.75" customHeight="1" x14ac:dyDescent="0.2">
      <c r="J60" s="58"/>
      <c r="K60" s="58"/>
      <c r="L60" s="58"/>
      <c r="M60" s="58"/>
      <c r="N60" s="58"/>
    </row>
    <row r="61" spans="10:14" ht="15.75" customHeight="1" x14ac:dyDescent="0.2">
      <c r="J61" s="58"/>
      <c r="K61" s="58"/>
      <c r="L61" s="58"/>
      <c r="M61" s="58"/>
      <c r="N61" s="58"/>
    </row>
    <row r="62" spans="10:14" ht="15.75" customHeight="1" x14ac:dyDescent="0.2">
      <c r="J62" s="58"/>
      <c r="K62" s="58"/>
      <c r="L62" s="58"/>
      <c r="M62" s="58"/>
      <c r="N62" s="58"/>
    </row>
    <row r="63" spans="10:14" ht="15.75" customHeight="1" x14ac:dyDescent="0.2">
      <c r="J63" s="58"/>
      <c r="K63" s="58"/>
      <c r="L63" s="58"/>
      <c r="M63" s="58"/>
      <c r="N63" s="58"/>
    </row>
    <row r="64" spans="10:14" ht="15.75" customHeight="1" x14ac:dyDescent="0.2">
      <c r="J64" s="58"/>
      <c r="K64" s="58"/>
      <c r="L64" s="58"/>
      <c r="M64" s="58"/>
      <c r="N64" s="58"/>
    </row>
    <row r="65" spans="10:14" ht="15.75" customHeight="1" x14ac:dyDescent="0.2">
      <c r="J65" s="58"/>
      <c r="K65" s="58"/>
      <c r="L65" s="58"/>
      <c r="M65" s="58"/>
      <c r="N65" s="58"/>
    </row>
    <row r="66" spans="10:14" ht="15.75" customHeight="1" x14ac:dyDescent="0.2">
      <c r="J66" s="58"/>
      <c r="K66" s="58"/>
      <c r="L66" s="58"/>
      <c r="M66" s="58"/>
      <c r="N66" s="58"/>
    </row>
    <row r="67" spans="10:14" ht="15.75" customHeight="1" x14ac:dyDescent="0.2">
      <c r="J67" s="58"/>
      <c r="K67" s="58"/>
      <c r="L67" s="58"/>
      <c r="M67" s="58"/>
      <c r="N67" s="58"/>
    </row>
    <row r="68" spans="10:14" ht="15.75" customHeight="1" x14ac:dyDescent="0.2">
      <c r="J68" s="58"/>
      <c r="K68" s="58"/>
      <c r="L68" s="58"/>
      <c r="M68" s="58"/>
      <c r="N68" s="58"/>
    </row>
    <row r="69" spans="10:14" ht="15.75" customHeight="1" x14ac:dyDescent="0.2">
      <c r="J69" s="58"/>
      <c r="K69" s="58"/>
      <c r="L69" s="58"/>
      <c r="M69" s="58"/>
      <c r="N69" s="58"/>
    </row>
  </sheetData>
  <mergeCells count="7">
    <mergeCell ref="J6:N69"/>
    <mergeCell ref="B26:C26"/>
    <mergeCell ref="B1:I1"/>
    <mergeCell ref="J1:N2"/>
    <mergeCell ref="A2:I2"/>
    <mergeCell ref="J3:N4"/>
    <mergeCell ref="K5:N5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9D2B5-CC17-4863-9E75-AA1D85B76598}">
  <dimension ref="A1:N69"/>
  <sheetViews>
    <sheetView workbookViewId="0">
      <selection activeCell="D33" sqref="D33"/>
    </sheetView>
  </sheetViews>
  <sheetFormatPr defaultColWidth="12.5703125" defaultRowHeight="15.75" customHeight="1" x14ac:dyDescent="0.2"/>
  <cols>
    <col min="1" max="1" width="1.85546875" style="18" customWidth="1"/>
    <col min="2" max="2" width="25.28515625" style="18" customWidth="1"/>
    <col min="3" max="5" width="12.5703125" style="18"/>
    <col min="6" max="6" width="21.5703125" style="18" customWidth="1"/>
    <col min="7" max="7" width="12.5703125" style="18"/>
    <col min="8" max="8" width="3.140625" style="18" customWidth="1"/>
    <col min="9" max="9" width="2.85546875" style="18" customWidth="1"/>
    <col min="10" max="16384" width="12.5703125" style="18"/>
  </cols>
  <sheetData>
    <row r="1" spans="1:14" ht="44.25" customHeight="1" x14ac:dyDescent="0.5">
      <c r="A1" s="12"/>
      <c r="B1" s="66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5.75" customHeight="1" x14ac:dyDescent="0.2">
      <c r="A2" s="6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x14ac:dyDescent="0.25">
      <c r="B3" s="22" t="s">
        <v>17</v>
      </c>
      <c r="C3" s="25" t="s">
        <v>2</v>
      </c>
      <c r="D3" s="14"/>
      <c r="E3" s="14"/>
      <c r="F3" s="22" t="s">
        <v>18</v>
      </c>
      <c r="G3" s="25" t="s">
        <v>2</v>
      </c>
      <c r="J3" s="58"/>
      <c r="K3" s="58"/>
      <c r="L3" s="58"/>
      <c r="M3" s="58"/>
      <c r="N3" s="58"/>
    </row>
    <row r="4" spans="1:14" x14ac:dyDescent="0.25">
      <c r="B4" s="33" t="s">
        <v>56</v>
      </c>
      <c r="C4" s="15">
        <v>60</v>
      </c>
      <c r="D4" s="9"/>
      <c r="E4" s="9"/>
      <c r="F4" s="7" t="s">
        <v>19</v>
      </c>
      <c r="G4" s="15">
        <v>0.7</v>
      </c>
      <c r="J4" s="58"/>
      <c r="K4" s="58"/>
      <c r="L4" s="58"/>
      <c r="M4" s="58"/>
      <c r="N4" s="58"/>
    </row>
    <row r="5" spans="1:14" x14ac:dyDescent="0.25">
      <c r="B5" s="7" t="s">
        <v>20</v>
      </c>
      <c r="C5" s="15">
        <v>0</v>
      </c>
      <c r="D5" s="9"/>
      <c r="E5" s="9"/>
      <c r="F5" s="7" t="s">
        <v>21</v>
      </c>
      <c r="G5" s="15">
        <v>10</v>
      </c>
      <c r="J5" s="45"/>
      <c r="K5" s="68" t="s">
        <v>3</v>
      </c>
      <c r="L5" s="58"/>
      <c r="M5" s="58"/>
      <c r="N5" s="58"/>
    </row>
    <row r="6" spans="1:14" x14ac:dyDescent="0.25">
      <c r="B6" s="7" t="s">
        <v>22</v>
      </c>
      <c r="C6" s="15">
        <v>0</v>
      </c>
      <c r="D6" s="9"/>
      <c r="E6" s="9"/>
      <c r="F6" s="7" t="s">
        <v>23</v>
      </c>
      <c r="G6" s="15">
        <v>10</v>
      </c>
      <c r="J6" s="58"/>
      <c r="K6" s="58"/>
      <c r="L6" s="58"/>
      <c r="M6" s="58"/>
      <c r="N6" s="58"/>
    </row>
    <row r="7" spans="1:14" x14ac:dyDescent="0.25">
      <c r="C7" s="15"/>
      <c r="D7" s="9"/>
      <c r="E7" s="9"/>
      <c r="F7" s="7" t="s">
        <v>24</v>
      </c>
      <c r="G7" s="15">
        <v>0</v>
      </c>
      <c r="J7" s="58"/>
      <c r="K7" s="58"/>
      <c r="L7" s="58"/>
      <c r="M7" s="58"/>
      <c r="N7" s="58"/>
    </row>
    <row r="8" spans="1:14" x14ac:dyDescent="0.25">
      <c r="B8" s="9"/>
      <c r="C8" s="16"/>
      <c r="D8" s="9"/>
      <c r="E8" s="9"/>
      <c r="F8" s="33" t="s">
        <v>50</v>
      </c>
      <c r="G8" s="15">
        <v>0</v>
      </c>
      <c r="J8" s="58"/>
      <c r="K8" s="58"/>
      <c r="L8" s="58"/>
      <c r="M8" s="58"/>
      <c r="N8" s="58"/>
    </row>
    <row r="9" spans="1:14" x14ac:dyDescent="0.25">
      <c r="B9" s="9"/>
      <c r="C9" s="16"/>
      <c r="D9" s="9"/>
      <c r="E9" s="9"/>
      <c r="F9" s="7" t="s">
        <v>25</v>
      </c>
      <c r="G9" s="15">
        <v>0</v>
      </c>
      <c r="J9" s="58"/>
      <c r="K9" s="58"/>
      <c r="L9" s="58"/>
      <c r="M9" s="58"/>
      <c r="N9" s="58"/>
    </row>
    <row r="10" spans="1:14" x14ac:dyDescent="0.25">
      <c r="B10" s="9"/>
      <c r="C10" s="16"/>
      <c r="D10" s="9"/>
      <c r="E10" s="9"/>
      <c r="F10" s="7" t="s">
        <v>26</v>
      </c>
      <c r="G10" s="15">
        <v>0</v>
      </c>
      <c r="J10" s="58"/>
      <c r="K10" s="58"/>
      <c r="L10" s="58"/>
      <c r="M10" s="58"/>
      <c r="N10" s="58"/>
    </row>
    <row r="11" spans="1:14" x14ac:dyDescent="0.25">
      <c r="B11" s="9"/>
      <c r="C11" s="16"/>
      <c r="D11" s="9"/>
      <c r="E11" s="9"/>
      <c r="F11" s="33" t="s">
        <v>49</v>
      </c>
      <c r="G11" s="15">
        <v>12</v>
      </c>
      <c r="J11" s="58"/>
      <c r="K11" s="58"/>
      <c r="L11" s="58"/>
      <c r="M11" s="58"/>
      <c r="N11" s="58"/>
    </row>
    <row r="12" spans="1:14" x14ac:dyDescent="0.25">
      <c r="B12" s="9"/>
      <c r="C12" s="16"/>
      <c r="D12" s="9"/>
      <c r="E12" s="9"/>
      <c r="F12" s="7"/>
      <c r="G12" s="15"/>
      <c r="J12" s="58"/>
      <c r="K12" s="58"/>
      <c r="L12" s="58"/>
      <c r="M12" s="58"/>
      <c r="N12" s="58"/>
    </row>
    <row r="13" spans="1:14" x14ac:dyDescent="0.25">
      <c r="B13" s="9"/>
      <c r="C13" s="16"/>
      <c r="D13" s="9"/>
      <c r="E13" s="9"/>
      <c r="G13" s="15"/>
      <c r="J13" s="58"/>
      <c r="K13" s="58"/>
      <c r="L13" s="58"/>
      <c r="M13" s="58"/>
      <c r="N13" s="58"/>
    </row>
    <row r="14" spans="1:14" x14ac:dyDescent="0.25">
      <c r="B14" s="9"/>
      <c r="C14" s="16"/>
      <c r="D14" s="9"/>
      <c r="E14" s="9"/>
      <c r="G14" s="15"/>
      <c r="J14" s="58"/>
      <c r="K14" s="58"/>
      <c r="L14" s="58"/>
      <c r="M14" s="58"/>
      <c r="N14" s="58"/>
    </row>
    <row r="15" spans="1:14" x14ac:dyDescent="0.25">
      <c r="B15" s="9"/>
      <c r="C15" s="16"/>
      <c r="D15" s="9"/>
      <c r="E15" s="9"/>
      <c r="F15" s="9"/>
      <c r="G15" s="16"/>
      <c r="J15" s="58"/>
      <c r="K15" s="58"/>
      <c r="L15" s="58"/>
      <c r="M15" s="58"/>
      <c r="N15" s="58"/>
    </row>
    <row r="16" spans="1:14" x14ac:dyDescent="0.25">
      <c r="B16" s="9"/>
      <c r="C16" s="16"/>
      <c r="D16" s="9"/>
      <c r="E16" s="9"/>
      <c r="F16" s="35" t="s">
        <v>51</v>
      </c>
      <c r="G16" s="38">
        <v>6.68</v>
      </c>
      <c r="J16" s="58"/>
      <c r="K16" s="58"/>
      <c r="L16" s="58"/>
      <c r="M16" s="58"/>
      <c r="N16" s="58"/>
    </row>
    <row r="17" spans="2:14" x14ac:dyDescent="0.25">
      <c r="B17" s="9"/>
      <c r="C17" s="16"/>
      <c r="D17" s="9"/>
      <c r="E17" s="9"/>
      <c r="F17" s="9"/>
      <c r="G17" s="16"/>
      <c r="J17" s="58"/>
      <c r="K17" s="58"/>
      <c r="L17" s="58"/>
      <c r="M17" s="58"/>
      <c r="N17" s="58"/>
    </row>
    <row r="18" spans="2:14" x14ac:dyDescent="0.25">
      <c r="B18" s="9"/>
      <c r="C18" s="16"/>
      <c r="D18" s="9"/>
      <c r="E18" s="9"/>
      <c r="F18" s="9"/>
      <c r="G18" s="16"/>
      <c r="J18" s="58"/>
      <c r="K18" s="58"/>
      <c r="L18" s="58"/>
      <c r="M18" s="58"/>
      <c r="N18" s="58"/>
    </row>
    <row r="19" spans="2:14" x14ac:dyDescent="0.25">
      <c r="B19" s="9"/>
      <c r="C19" s="16"/>
      <c r="D19" s="9"/>
      <c r="E19" s="9"/>
      <c r="F19" s="9"/>
      <c r="G19" s="16"/>
      <c r="J19" s="58"/>
      <c r="K19" s="58"/>
      <c r="L19" s="58"/>
      <c r="M19" s="58"/>
      <c r="N19" s="58"/>
    </row>
    <row r="20" spans="2:14" x14ac:dyDescent="0.25">
      <c r="B20" s="56" t="s">
        <v>27</v>
      </c>
      <c r="C20" s="44">
        <f>G21</f>
        <v>39.380000000000003</v>
      </c>
      <c r="D20" s="9"/>
      <c r="E20" s="9"/>
      <c r="F20" s="9"/>
      <c r="G20" s="16"/>
      <c r="J20" s="58"/>
      <c r="K20" s="58"/>
      <c r="L20" s="58"/>
      <c r="M20" s="58"/>
      <c r="N20" s="58"/>
    </row>
    <row r="21" spans="2:14" x14ac:dyDescent="0.25">
      <c r="B21" s="54" t="s">
        <v>28</v>
      </c>
      <c r="C21" s="44">
        <f>SUM(C4:C20)</f>
        <v>99.38</v>
      </c>
      <c r="D21" s="9"/>
      <c r="E21" s="9"/>
      <c r="F21" s="54" t="s">
        <v>29</v>
      </c>
      <c r="G21" s="44">
        <f>SUM(G4:G18)</f>
        <v>39.380000000000003</v>
      </c>
      <c r="J21" s="58"/>
      <c r="K21" s="58"/>
      <c r="L21" s="58"/>
      <c r="M21" s="58"/>
      <c r="N21" s="58"/>
    </row>
    <row r="22" spans="2:14" x14ac:dyDescent="0.25">
      <c r="B22" s="9"/>
      <c r="C22" s="9"/>
      <c r="D22" s="9"/>
      <c r="E22" s="9"/>
      <c r="F22" s="9"/>
      <c r="G22" s="9"/>
      <c r="J22" s="58"/>
      <c r="K22" s="58"/>
      <c r="L22" s="58"/>
      <c r="M22" s="58"/>
      <c r="N22" s="58"/>
    </row>
    <row r="23" spans="2:14" x14ac:dyDescent="0.25">
      <c r="B23" s="9"/>
      <c r="C23" s="9"/>
      <c r="D23" s="9"/>
      <c r="E23" s="9"/>
      <c r="F23" s="9"/>
      <c r="G23" s="9"/>
      <c r="J23" s="58"/>
      <c r="K23" s="58"/>
      <c r="L23" s="58"/>
      <c r="M23" s="58"/>
      <c r="N23" s="58"/>
    </row>
    <row r="24" spans="2:14" x14ac:dyDescent="0.25">
      <c r="B24" s="9"/>
      <c r="C24" s="9"/>
      <c r="D24" s="9"/>
      <c r="E24" s="9"/>
      <c r="F24" s="9"/>
      <c r="G24" s="9"/>
      <c r="J24" s="58"/>
      <c r="K24" s="58"/>
      <c r="L24" s="58"/>
      <c r="M24" s="58"/>
      <c r="N24" s="58"/>
    </row>
    <row r="25" spans="2:14" x14ac:dyDescent="0.25">
      <c r="B25" s="9"/>
      <c r="C25" s="9"/>
      <c r="D25" s="9"/>
      <c r="E25" s="9"/>
      <c r="F25" s="9"/>
      <c r="G25" s="9"/>
      <c r="J25" s="58"/>
      <c r="K25" s="58"/>
      <c r="L25" s="58"/>
      <c r="M25" s="58"/>
      <c r="N25" s="58"/>
    </row>
    <row r="26" spans="2:14" x14ac:dyDescent="0.25">
      <c r="B26" s="64" t="s">
        <v>30</v>
      </c>
      <c r="C26" s="65"/>
      <c r="D26" s="9"/>
      <c r="E26" s="9"/>
      <c r="F26" s="36" t="s">
        <v>52</v>
      </c>
      <c r="G26" s="37">
        <v>0.04</v>
      </c>
      <c r="J26" s="58"/>
      <c r="K26" s="58"/>
      <c r="L26" s="58"/>
      <c r="M26" s="58"/>
      <c r="N26" s="58"/>
    </row>
    <row r="27" spans="2:14" x14ac:dyDescent="0.25">
      <c r="B27" s="7" t="s">
        <v>31</v>
      </c>
      <c r="C27" s="7">
        <v>0.6</v>
      </c>
      <c r="D27" s="9"/>
      <c r="E27" s="9"/>
      <c r="F27" s="39" t="s">
        <v>53</v>
      </c>
      <c r="G27" s="34">
        <f>C29*G26</f>
        <v>6.6253333333333329</v>
      </c>
      <c r="J27" s="58"/>
      <c r="K27" s="58"/>
      <c r="L27" s="58"/>
      <c r="M27" s="58"/>
      <c r="N27" s="58"/>
    </row>
    <row r="28" spans="2:14" x14ac:dyDescent="0.25">
      <c r="B28" s="56" t="s">
        <v>32</v>
      </c>
      <c r="C28" s="44">
        <f>C21</f>
        <v>99.38</v>
      </c>
      <c r="D28" s="9"/>
      <c r="E28" s="9"/>
      <c r="F28" s="9"/>
      <c r="G28" s="9"/>
      <c r="J28" s="58"/>
      <c r="K28" s="58"/>
      <c r="L28" s="58"/>
      <c r="M28" s="58"/>
      <c r="N28" s="58"/>
    </row>
    <row r="29" spans="2:14" x14ac:dyDescent="0.25">
      <c r="B29" s="54" t="s">
        <v>33</v>
      </c>
      <c r="C29" s="44">
        <f>C28/C27</f>
        <v>165.63333333333333</v>
      </c>
      <c r="D29" s="9"/>
      <c r="E29" s="9"/>
      <c r="F29" s="9"/>
      <c r="G29" s="9"/>
      <c r="J29" s="58"/>
      <c r="K29" s="58"/>
      <c r="L29" s="58"/>
      <c r="M29" s="58"/>
      <c r="N29" s="58"/>
    </row>
    <row r="30" spans="2:14" x14ac:dyDescent="0.25">
      <c r="B30" s="54" t="s">
        <v>34</v>
      </c>
      <c r="C30" s="44">
        <f>C29-C28</f>
        <v>66.25333333333333</v>
      </c>
      <c r="D30" s="9"/>
      <c r="E30" s="9"/>
      <c r="F30" s="9"/>
      <c r="G30" s="9"/>
      <c r="J30" s="58"/>
      <c r="K30" s="58"/>
      <c r="L30" s="58"/>
      <c r="M30" s="58"/>
      <c r="N30" s="58"/>
    </row>
    <row r="31" spans="2:14" x14ac:dyDescent="0.25">
      <c r="D31" s="9"/>
      <c r="E31" s="9"/>
      <c r="F31" s="9"/>
      <c r="G31" s="9"/>
      <c r="J31" s="58"/>
      <c r="K31" s="58"/>
      <c r="L31" s="58"/>
      <c r="M31" s="58"/>
      <c r="N31" s="58"/>
    </row>
    <row r="32" spans="2:14" x14ac:dyDescent="0.25">
      <c r="B32" s="9"/>
      <c r="C32" s="9"/>
      <c r="D32" s="9"/>
      <c r="E32" s="9"/>
      <c r="F32" s="9"/>
      <c r="G32" s="9"/>
      <c r="J32" s="58"/>
      <c r="K32" s="58"/>
      <c r="L32" s="58"/>
      <c r="M32" s="58"/>
      <c r="N32" s="58"/>
    </row>
    <row r="33" spans="10:14" ht="15.75" customHeight="1" x14ac:dyDescent="0.2">
      <c r="J33" s="58"/>
      <c r="K33" s="58"/>
      <c r="L33" s="58"/>
      <c r="M33" s="58"/>
      <c r="N33" s="58"/>
    </row>
    <row r="34" spans="10:14" ht="15.75" customHeight="1" x14ac:dyDescent="0.2">
      <c r="J34" s="58"/>
      <c r="K34" s="58"/>
      <c r="L34" s="58"/>
      <c r="M34" s="58"/>
      <c r="N34" s="58"/>
    </row>
    <row r="35" spans="10:14" ht="15.75" customHeight="1" x14ac:dyDescent="0.2">
      <c r="J35" s="58"/>
      <c r="K35" s="58"/>
      <c r="L35" s="58"/>
      <c r="M35" s="58"/>
      <c r="N35" s="58"/>
    </row>
    <row r="36" spans="10:14" ht="15.75" customHeight="1" x14ac:dyDescent="0.2">
      <c r="J36" s="58"/>
      <c r="K36" s="58"/>
      <c r="L36" s="58"/>
      <c r="M36" s="58"/>
      <c r="N36" s="58"/>
    </row>
    <row r="37" spans="10:14" ht="15.75" customHeight="1" x14ac:dyDescent="0.2">
      <c r="J37" s="58"/>
      <c r="K37" s="58"/>
      <c r="L37" s="58"/>
      <c r="M37" s="58"/>
      <c r="N37" s="58"/>
    </row>
    <row r="38" spans="10:14" ht="15.75" customHeight="1" x14ac:dyDescent="0.2">
      <c r="J38" s="58"/>
      <c r="K38" s="58"/>
      <c r="L38" s="58"/>
      <c r="M38" s="58"/>
      <c r="N38" s="58"/>
    </row>
    <row r="39" spans="10:14" ht="15.75" customHeight="1" x14ac:dyDescent="0.2">
      <c r="J39" s="58"/>
      <c r="K39" s="58"/>
      <c r="L39" s="58"/>
      <c r="M39" s="58"/>
      <c r="N39" s="58"/>
    </row>
    <row r="40" spans="10:14" ht="15.75" customHeight="1" x14ac:dyDescent="0.2">
      <c r="J40" s="58"/>
      <c r="K40" s="58"/>
      <c r="L40" s="58"/>
      <c r="M40" s="58"/>
      <c r="N40" s="58"/>
    </row>
    <row r="41" spans="10:14" ht="15.75" customHeight="1" x14ac:dyDescent="0.2">
      <c r="J41" s="58"/>
      <c r="K41" s="58"/>
      <c r="L41" s="58"/>
      <c r="M41" s="58"/>
      <c r="N41" s="58"/>
    </row>
    <row r="42" spans="10:14" ht="15.75" customHeight="1" x14ac:dyDescent="0.2">
      <c r="J42" s="58"/>
      <c r="K42" s="58"/>
      <c r="L42" s="58"/>
      <c r="M42" s="58"/>
      <c r="N42" s="58"/>
    </row>
    <row r="43" spans="10:14" ht="15.75" customHeight="1" x14ac:dyDescent="0.2">
      <c r="J43" s="58"/>
      <c r="K43" s="58"/>
      <c r="L43" s="58"/>
      <c r="M43" s="58"/>
      <c r="N43" s="58"/>
    </row>
    <row r="44" spans="10:14" ht="15.75" customHeight="1" x14ac:dyDescent="0.2">
      <c r="J44" s="58"/>
      <c r="K44" s="58"/>
      <c r="L44" s="58"/>
      <c r="M44" s="58"/>
      <c r="N44" s="58"/>
    </row>
    <row r="45" spans="10:14" ht="15.75" customHeight="1" x14ac:dyDescent="0.2">
      <c r="J45" s="58"/>
      <c r="K45" s="58"/>
      <c r="L45" s="58"/>
      <c r="M45" s="58"/>
      <c r="N45" s="58"/>
    </row>
    <row r="46" spans="10:14" ht="15.75" customHeight="1" x14ac:dyDescent="0.2">
      <c r="J46" s="58"/>
      <c r="K46" s="58"/>
      <c r="L46" s="58"/>
      <c r="M46" s="58"/>
      <c r="N46" s="58"/>
    </row>
    <row r="47" spans="10:14" ht="15.75" customHeight="1" x14ac:dyDescent="0.2">
      <c r="J47" s="58"/>
      <c r="K47" s="58"/>
      <c r="L47" s="58"/>
      <c r="M47" s="58"/>
      <c r="N47" s="58"/>
    </row>
    <row r="48" spans="10:14" ht="15.75" customHeight="1" x14ac:dyDescent="0.2">
      <c r="J48" s="58"/>
      <c r="K48" s="58"/>
      <c r="L48" s="58"/>
      <c r="M48" s="58"/>
      <c r="N48" s="58"/>
    </row>
    <row r="49" spans="10:14" ht="15.75" customHeight="1" x14ac:dyDescent="0.2">
      <c r="J49" s="58"/>
      <c r="K49" s="58"/>
      <c r="L49" s="58"/>
      <c r="M49" s="58"/>
      <c r="N49" s="58"/>
    </row>
    <row r="50" spans="10:14" ht="15.75" customHeight="1" x14ac:dyDescent="0.2">
      <c r="J50" s="58"/>
      <c r="K50" s="58"/>
      <c r="L50" s="58"/>
      <c r="M50" s="58"/>
      <c r="N50" s="58"/>
    </row>
    <row r="51" spans="10:14" ht="15.75" customHeight="1" x14ac:dyDescent="0.2">
      <c r="J51" s="58"/>
      <c r="K51" s="58"/>
      <c r="L51" s="58"/>
      <c r="M51" s="58"/>
      <c r="N51" s="58"/>
    </row>
    <row r="52" spans="10:14" ht="15.75" customHeight="1" x14ac:dyDescent="0.2">
      <c r="J52" s="58"/>
      <c r="K52" s="58"/>
      <c r="L52" s="58"/>
      <c r="M52" s="58"/>
      <c r="N52" s="58"/>
    </row>
    <row r="53" spans="10:14" ht="15.75" customHeight="1" x14ac:dyDescent="0.2">
      <c r="J53" s="58"/>
      <c r="K53" s="58"/>
      <c r="L53" s="58"/>
      <c r="M53" s="58"/>
      <c r="N53" s="58"/>
    </row>
    <row r="54" spans="10:14" ht="15.75" customHeight="1" x14ac:dyDescent="0.2">
      <c r="J54" s="58"/>
      <c r="K54" s="58"/>
      <c r="L54" s="58"/>
      <c r="M54" s="58"/>
      <c r="N54" s="58"/>
    </row>
    <row r="55" spans="10:14" ht="15.75" customHeight="1" x14ac:dyDescent="0.2">
      <c r="J55" s="58"/>
      <c r="K55" s="58"/>
      <c r="L55" s="58"/>
      <c r="M55" s="58"/>
      <c r="N55" s="58"/>
    </row>
    <row r="56" spans="10:14" ht="15.75" customHeight="1" x14ac:dyDescent="0.2">
      <c r="J56" s="58"/>
      <c r="K56" s="58"/>
      <c r="L56" s="58"/>
      <c r="M56" s="58"/>
      <c r="N56" s="58"/>
    </row>
    <row r="57" spans="10:14" ht="15.75" customHeight="1" x14ac:dyDescent="0.2">
      <c r="J57" s="58"/>
      <c r="K57" s="58"/>
      <c r="L57" s="58"/>
      <c r="M57" s="58"/>
      <c r="N57" s="58"/>
    </row>
    <row r="58" spans="10:14" ht="15.75" customHeight="1" x14ac:dyDescent="0.2">
      <c r="J58" s="58"/>
      <c r="K58" s="58"/>
      <c r="L58" s="58"/>
      <c r="M58" s="58"/>
      <c r="N58" s="58"/>
    </row>
    <row r="59" spans="10:14" ht="15.75" customHeight="1" x14ac:dyDescent="0.2">
      <c r="J59" s="58"/>
      <c r="K59" s="58"/>
      <c r="L59" s="58"/>
      <c r="M59" s="58"/>
      <c r="N59" s="58"/>
    </row>
    <row r="60" spans="10:14" ht="15.75" customHeight="1" x14ac:dyDescent="0.2">
      <c r="J60" s="58"/>
      <c r="K60" s="58"/>
      <c r="L60" s="58"/>
      <c r="M60" s="58"/>
      <c r="N60" s="58"/>
    </row>
    <row r="61" spans="10:14" ht="15.75" customHeight="1" x14ac:dyDescent="0.2">
      <c r="J61" s="58"/>
      <c r="K61" s="58"/>
      <c r="L61" s="58"/>
      <c r="M61" s="58"/>
      <c r="N61" s="58"/>
    </row>
    <row r="62" spans="10:14" ht="15.75" customHeight="1" x14ac:dyDescent="0.2">
      <c r="J62" s="58"/>
      <c r="K62" s="58"/>
      <c r="L62" s="58"/>
      <c r="M62" s="58"/>
      <c r="N62" s="58"/>
    </row>
    <row r="63" spans="10:14" ht="15.75" customHeight="1" x14ac:dyDescent="0.2">
      <c r="J63" s="58"/>
      <c r="K63" s="58"/>
      <c r="L63" s="58"/>
      <c r="M63" s="58"/>
      <c r="N63" s="58"/>
    </row>
    <row r="64" spans="10:14" ht="15.75" customHeight="1" x14ac:dyDescent="0.2">
      <c r="J64" s="58"/>
      <c r="K64" s="58"/>
      <c r="L64" s="58"/>
      <c r="M64" s="58"/>
      <c r="N64" s="58"/>
    </row>
    <row r="65" spans="10:14" ht="15.75" customHeight="1" x14ac:dyDescent="0.2">
      <c r="J65" s="58"/>
      <c r="K65" s="58"/>
      <c r="L65" s="58"/>
      <c r="M65" s="58"/>
      <c r="N65" s="58"/>
    </row>
    <row r="66" spans="10:14" ht="15.75" customHeight="1" x14ac:dyDescent="0.2">
      <c r="J66" s="58"/>
      <c r="K66" s="58"/>
      <c r="L66" s="58"/>
      <c r="M66" s="58"/>
      <c r="N66" s="58"/>
    </row>
    <row r="67" spans="10:14" ht="15.75" customHeight="1" x14ac:dyDescent="0.2">
      <c r="J67" s="58"/>
      <c r="K67" s="58"/>
      <c r="L67" s="58"/>
      <c r="M67" s="58"/>
      <c r="N67" s="58"/>
    </row>
    <row r="68" spans="10:14" ht="15.75" customHeight="1" x14ac:dyDescent="0.2">
      <c r="J68" s="58"/>
      <c r="K68" s="58"/>
      <c r="L68" s="58"/>
      <c r="M68" s="58"/>
      <c r="N68" s="58"/>
    </row>
    <row r="69" spans="10:14" ht="15.75" customHeight="1" x14ac:dyDescent="0.2">
      <c r="J69" s="58"/>
      <c r="K69" s="58"/>
      <c r="L69" s="58"/>
      <c r="M69" s="58"/>
      <c r="N69" s="58"/>
    </row>
  </sheetData>
  <mergeCells count="7">
    <mergeCell ref="J6:N69"/>
    <mergeCell ref="B26:C26"/>
    <mergeCell ref="B1:I1"/>
    <mergeCell ref="J1:N2"/>
    <mergeCell ref="A2:I2"/>
    <mergeCell ref="J3:N4"/>
    <mergeCell ref="K5:N5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911E-A085-465E-9102-BDE86A1614B2}">
  <dimension ref="A1:N69"/>
  <sheetViews>
    <sheetView topLeftCell="A13" workbookViewId="0">
      <selection activeCell="D31" sqref="D31"/>
    </sheetView>
  </sheetViews>
  <sheetFormatPr defaultColWidth="12.5703125" defaultRowHeight="15.75" customHeight="1" x14ac:dyDescent="0.2"/>
  <cols>
    <col min="1" max="1" width="1.85546875" style="18" customWidth="1"/>
    <col min="2" max="2" width="25.28515625" style="18" customWidth="1"/>
    <col min="3" max="5" width="12.5703125" style="18"/>
    <col min="6" max="6" width="21.5703125" style="18" customWidth="1"/>
    <col min="7" max="7" width="12.5703125" style="18"/>
    <col min="8" max="8" width="3.140625" style="18" customWidth="1"/>
    <col min="9" max="9" width="2.85546875" style="18" customWidth="1"/>
    <col min="10" max="16384" width="12.5703125" style="18"/>
  </cols>
  <sheetData>
    <row r="1" spans="1:14" ht="44.25" customHeight="1" x14ac:dyDescent="0.5">
      <c r="A1" s="12"/>
      <c r="B1" s="66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5.75" customHeight="1" x14ac:dyDescent="0.2">
      <c r="A2" s="6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x14ac:dyDescent="0.25">
      <c r="B3" s="22" t="s">
        <v>17</v>
      </c>
      <c r="C3" s="25" t="s">
        <v>2</v>
      </c>
      <c r="D3" s="14"/>
      <c r="E3" s="14"/>
      <c r="F3" s="22" t="s">
        <v>18</v>
      </c>
      <c r="G3" s="25" t="s">
        <v>2</v>
      </c>
      <c r="J3" s="58"/>
      <c r="K3" s="58"/>
      <c r="L3" s="58"/>
      <c r="M3" s="58"/>
      <c r="N3" s="58"/>
    </row>
    <row r="4" spans="1:14" x14ac:dyDescent="0.25">
      <c r="B4" s="33" t="s">
        <v>57</v>
      </c>
      <c r="C4" s="15">
        <v>110</v>
      </c>
      <c r="D4" s="9"/>
      <c r="E4" s="9"/>
      <c r="F4" s="7" t="s">
        <v>19</v>
      </c>
      <c r="G4" s="15">
        <v>0.7</v>
      </c>
      <c r="J4" s="58"/>
      <c r="K4" s="58"/>
      <c r="L4" s="58"/>
      <c r="M4" s="58"/>
      <c r="N4" s="58"/>
    </row>
    <row r="5" spans="1:14" x14ac:dyDescent="0.25">
      <c r="B5" s="7" t="s">
        <v>20</v>
      </c>
      <c r="C5" s="15">
        <v>0</v>
      </c>
      <c r="D5" s="9"/>
      <c r="E5" s="9"/>
      <c r="F5" s="7" t="s">
        <v>21</v>
      </c>
      <c r="G5" s="15">
        <v>10</v>
      </c>
      <c r="J5" s="45"/>
      <c r="K5" s="68" t="s">
        <v>3</v>
      </c>
      <c r="L5" s="58"/>
      <c r="M5" s="58"/>
      <c r="N5" s="58"/>
    </row>
    <row r="6" spans="1:14" x14ac:dyDescent="0.25">
      <c r="B6" s="7" t="s">
        <v>22</v>
      </c>
      <c r="C6" s="15">
        <v>0</v>
      </c>
      <c r="D6" s="9"/>
      <c r="E6" s="9"/>
      <c r="F6" s="7" t="s">
        <v>23</v>
      </c>
      <c r="G6" s="15">
        <v>10</v>
      </c>
      <c r="J6" s="58"/>
      <c r="K6" s="58"/>
      <c r="L6" s="58"/>
      <c r="M6" s="58"/>
      <c r="N6" s="58"/>
    </row>
    <row r="7" spans="1:14" x14ac:dyDescent="0.25">
      <c r="C7" s="15"/>
      <c r="D7" s="9"/>
      <c r="E7" s="9"/>
      <c r="F7" s="7" t="s">
        <v>24</v>
      </c>
      <c r="G7" s="15">
        <v>0</v>
      </c>
      <c r="J7" s="58"/>
      <c r="K7" s="58"/>
      <c r="L7" s="58"/>
      <c r="M7" s="58"/>
      <c r="N7" s="58"/>
    </row>
    <row r="8" spans="1:14" x14ac:dyDescent="0.25">
      <c r="B8" s="9"/>
      <c r="C8" s="16"/>
      <c r="D8" s="9"/>
      <c r="E8" s="9"/>
      <c r="F8" s="33" t="s">
        <v>50</v>
      </c>
      <c r="G8" s="15">
        <v>0</v>
      </c>
      <c r="J8" s="58"/>
      <c r="K8" s="58"/>
      <c r="L8" s="58"/>
      <c r="M8" s="58"/>
      <c r="N8" s="58"/>
    </row>
    <row r="9" spans="1:14" x14ac:dyDescent="0.25">
      <c r="B9" s="9"/>
      <c r="C9" s="16"/>
      <c r="D9" s="9"/>
      <c r="E9" s="9"/>
      <c r="F9" s="7" t="s">
        <v>25</v>
      </c>
      <c r="G9" s="15">
        <v>0</v>
      </c>
      <c r="J9" s="58"/>
      <c r="K9" s="58"/>
      <c r="L9" s="58"/>
      <c r="M9" s="58"/>
      <c r="N9" s="58"/>
    </row>
    <row r="10" spans="1:14" x14ac:dyDescent="0.25">
      <c r="B10" s="9"/>
      <c r="C10" s="16"/>
      <c r="D10" s="9"/>
      <c r="E10" s="9"/>
      <c r="F10" s="7" t="s">
        <v>26</v>
      </c>
      <c r="G10" s="15">
        <v>0</v>
      </c>
      <c r="J10" s="58"/>
      <c r="K10" s="58"/>
      <c r="L10" s="58"/>
      <c r="M10" s="58"/>
      <c r="N10" s="58"/>
    </row>
    <row r="11" spans="1:14" x14ac:dyDescent="0.25">
      <c r="B11" s="9"/>
      <c r="C11" s="16"/>
      <c r="D11" s="9"/>
      <c r="E11" s="9"/>
      <c r="F11" s="33" t="s">
        <v>49</v>
      </c>
      <c r="G11" s="15">
        <v>16</v>
      </c>
      <c r="J11" s="58"/>
      <c r="K11" s="58"/>
      <c r="L11" s="58"/>
      <c r="M11" s="58"/>
      <c r="N11" s="58"/>
    </row>
    <row r="12" spans="1:14" x14ac:dyDescent="0.25">
      <c r="B12" s="9"/>
      <c r="C12" s="16"/>
      <c r="D12" s="9"/>
      <c r="E12" s="9"/>
      <c r="F12" s="7"/>
      <c r="G12" s="15"/>
      <c r="J12" s="58"/>
      <c r="K12" s="58"/>
      <c r="L12" s="58"/>
      <c r="M12" s="58"/>
      <c r="N12" s="58"/>
    </row>
    <row r="13" spans="1:14" x14ac:dyDescent="0.25">
      <c r="B13" s="9"/>
      <c r="C13" s="16"/>
      <c r="D13" s="9"/>
      <c r="E13" s="9"/>
      <c r="G13" s="15"/>
      <c r="J13" s="58"/>
      <c r="K13" s="58"/>
      <c r="L13" s="58"/>
      <c r="M13" s="58"/>
      <c r="N13" s="58"/>
    </row>
    <row r="14" spans="1:14" x14ac:dyDescent="0.25">
      <c r="B14" s="9"/>
      <c r="C14" s="16"/>
      <c r="D14" s="9"/>
      <c r="E14" s="9"/>
      <c r="G14" s="15"/>
      <c r="J14" s="58"/>
      <c r="K14" s="58"/>
      <c r="L14" s="58"/>
      <c r="M14" s="58"/>
      <c r="N14" s="58"/>
    </row>
    <row r="15" spans="1:14" x14ac:dyDescent="0.25">
      <c r="B15" s="9"/>
      <c r="C15" s="16"/>
      <c r="D15" s="9"/>
      <c r="E15" s="9"/>
      <c r="F15" s="9"/>
      <c r="G15" s="16"/>
      <c r="J15" s="58"/>
      <c r="K15" s="58"/>
      <c r="L15" s="58"/>
      <c r="M15" s="58"/>
      <c r="N15" s="58"/>
    </row>
    <row r="16" spans="1:14" x14ac:dyDescent="0.25">
      <c r="B16" s="9"/>
      <c r="C16" s="16"/>
      <c r="D16" s="9"/>
      <c r="E16" s="9"/>
      <c r="F16" s="35" t="s">
        <v>51</v>
      </c>
      <c r="G16" s="38">
        <v>10.38</v>
      </c>
      <c r="J16" s="58"/>
      <c r="K16" s="58"/>
      <c r="L16" s="58"/>
      <c r="M16" s="58"/>
      <c r="N16" s="58"/>
    </row>
    <row r="17" spans="2:14" x14ac:dyDescent="0.25">
      <c r="B17" s="9"/>
      <c r="C17" s="16"/>
      <c r="D17" s="9"/>
      <c r="E17" s="9"/>
      <c r="F17" s="9"/>
      <c r="G17" s="16"/>
      <c r="J17" s="58"/>
      <c r="K17" s="58"/>
      <c r="L17" s="58"/>
      <c r="M17" s="58"/>
      <c r="N17" s="58"/>
    </row>
    <row r="18" spans="2:14" x14ac:dyDescent="0.25">
      <c r="B18" s="9"/>
      <c r="C18" s="16"/>
      <c r="D18" s="9"/>
      <c r="E18" s="9"/>
      <c r="F18" s="9"/>
      <c r="G18" s="16"/>
      <c r="J18" s="58"/>
      <c r="K18" s="58"/>
      <c r="L18" s="58"/>
      <c r="M18" s="58"/>
      <c r="N18" s="58"/>
    </row>
    <row r="19" spans="2:14" x14ac:dyDescent="0.25">
      <c r="B19" s="9"/>
      <c r="C19" s="16"/>
      <c r="D19" s="9"/>
      <c r="E19" s="9"/>
      <c r="F19" s="9"/>
      <c r="G19" s="16"/>
      <c r="J19" s="58"/>
      <c r="K19" s="58"/>
      <c r="L19" s="58"/>
      <c r="M19" s="58"/>
      <c r="N19" s="58"/>
    </row>
    <row r="20" spans="2:14" x14ac:dyDescent="0.25">
      <c r="B20" s="56" t="s">
        <v>27</v>
      </c>
      <c r="C20" s="44">
        <f>G21</f>
        <v>47.080000000000005</v>
      </c>
      <c r="D20" s="9"/>
      <c r="E20" s="9"/>
      <c r="F20" s="9"/>
      <c r="G20" s="16"/>
      <c r="J20" s="58"/>
      <c r="K20" s="58"/>
      <c r="L20" s="58"/>
      <c r="M20" s="58"/>
      <c r="N20" s="58"/>
    </row>
    <row r="21" spans="2:14" x14ac:dyDescent="0.25">
      <c r="B21" s="54" t="s">
        <v>28</v>
      </c>
      <c r="C21" s="44">
        <f>SUM(C4:C20)</f>
        <v>157.08000000000001</v>
      </c>
      <c r="D21" s="9"/>
      <c r="E21" s="9"/>
      <c r="F21" s="54" t="s">
        <v>29</v>
      </c>
      <c r="G21" s="44">
        <f>SUM(G4:G18)</f>
        <v>47.080000000000005</v>
      </c>
      <c r="J21" s="58"/>
      <c r="K21" s="58"/>
      <c r="L21" s="58"/>
      <c r="M21" s="58"/>
      <c r="N21" s="58"/>
    </row>
    <row r="22" spans="2:14" x14ac:dyDescent="0.25">
      <c r="B22" s="9"/>
      <c r="C22" s="9"/>
      <c r="D22" s="9"/>
      <c r="E22" s="9"/>
      <c r="F22" s="9"/>
      <c r="G22" s="9"/>
      <c r="J22" s="58"/>
      <c r="K22" s="58"/>
      <c r="L22" s="58"/>
      <c r="M22" s="58"/>
      <c r="N22" s="58"/>
    </row>
    <row r="23" spans="2:14" x14ac:dyDescent="0.25">
      <c r="B23" s="9"/>
      <c r="C23" s="9"/>
      <c r="D23" s="9"/>
      <c r="E23" s="9"/>
      <c r="F23" s="9"/>
      <c r="G23" s="9"/>
      <c r="J23" s="58"/>
      <c r="K23" s="58"/>
      <c r="L23" s="58"/>
      <c r="M23" s="58"/>
      <c r="N23" s="58"/>
    </row>
    <row r="24" spans="2:14" x14ac:dyDescent="0.25">
      <c r="B24" s="9"/>
      <c r="C24" s="9"/>
      <c r="D24" s="9"/>
      <c r="E24" s="9"/>
      <c r="F24" s="9"/>
      <c r="G24" s="9"/>
      <c r="J24" s="58"/>
      <c r="K24" s="58"/>
      <c r="L24" s="58"/>
      <c r="M24" s="58"/>
      <c r="N24" s="58"/>
    </row>
    <row r="25" spans="2:14" x14ac:dyDescent="0.25">
      <c r="B25" s="9"/>
      <c r="C25" s="9"/>
      <c r="D25" s="9"/>
      <c r="E25" s="9"/>
      <c r="F25" s="9"/>
      <c r="G25" s="9"/>
      <c r="J25" s="58"/>
      <c r="K25" s="58"/>
      <c r="L25" s="58"/>
      <c r="M25" s="58"/>
      <c r="N25" s="58"/>
    </row>
    <row r="26" spans="2:14" x14ac:dyDescent="0.25">
      <c r="B26" s="64" t="s">
        <v>30</v>
      </c>
      <c r="C26" s="65"/>
      <c r="D26" s="9"/>
      <c r="E26" s="9"/>
      <c r="F26" s="36" t="s">
        <v>52</v>
      </c>
      <c r="G26" s="37">
        <v>0.04</v>
      </c>
      <c r="J26" s="58"/>
      <c r="K26" s="58"/>
      <c r="L26" s="58"/>
      <c r="M26" s="58"/>
      <c r="N26" s="58"/>
    </row>
    <row r="27" spans="2:14" x14ac:dyDescent="0.25">
      <c r="B27" s="7" t="s">
        <v>31</v>
      </c>
      <c r="C27" s="7">
        <v>0.6</v>
      </c>
      <c r="D27" s="9"/>
      <c r="E27" s="9"/>
      <c r="F27" s="39" t="s">
        <v>53</v>
      </c>
      <c r="G27" s="34">
        <f>C29*G26</f>
        <v>10.472000000000001</v>
      </c>
      <c r="J27" s="58"/>
      <c r="K27" s="58"/>
      <c r="L27" s="58"/>
      <c r="M27" s="58"/>
      <c r="N27" s="58"/>
    </row>
    <row r="28" spans="2:14" x14ac:dyDescent="0.25">
      <c r="B28" s="56" t="s">
        <v>32</v>
      </c>
      <c r="C28" s="44">
        <f>C21</f>
        <v>157.08000000000001</v>
      </c>
      <c r="D28" s="9"/>
      <c r="E28" s="9"/>
      <c r="F28" s="9"/>
      <c r="G28" s="9"/>
      <c r="J28" s="58"/>
      <c r="K28" s="58"/>
      <c r="L28" s="58"/>
      <c r="M28" s="58"/>
      <c r="N28" s="58"/>
    </row>
    <row r="29" spans="2:14" x14ac:dyDescent="0.25">
      <c r="B29" s="54" t="s">
        <v>33</v>
      </c>
      <c r="C29" s="44">
        <f>C28/C27</f>
        <v>261.8</v>
      </c>
      <c r="D29" s="9"/>
      <c r="E29" s="9"/>
      <c r="F29" s="9"/>
      <c r="G29" s="9"/>
      <c r="J29" s="58"/>
      <c r="K29" s="58"/>
      <c r="L29" s="58"/>
      <c r="M29" s="58"/>
      <c r="N29" s="58"/>
    </row>
    <row r="30" spans="2:14" x14ac:dyDescent="0.25">
      <c r="B30" s="54" t="s">
        <v>34</v>
      </c>
      <c r="C30" s="44">
        <f>C29-C28</f>
        <v>104.72</v>
      </c>
      <c r="D30" s="9"/>
      <c r="E30" s="9"/>
      <c r="F30" s="9"/>
      <c r="G30" s="9"/>
      <c r="J30" s="58"/>
      <c r="K30" s="58"/>
      <c r="L30" s="58"/>
      <c r="M30" s="58"/>
      <c r="N30" s="58"/>
    </row>
    <row r="31" spans="2:14" x14ac:dyDescent="0.25">
      <c r="D31" s="9"/>
      <c r="E31" s="9"/>
      <c r="F31" s="9"/>
      <c r="G31" s="9"/>
      <c r="J31" s="58"/>
      <c r="K31" s="58"/>
      <c r="L31" s="58"/>
      <c r="M31" s="58"/>
      <c r="N31" s="58"/>
    </row>
    <row r="32" spans="2:14" x14ac:dyDescent="0.25">
      <c r="B32" s="9"/>
      <c r="C32" s="9"/>
      <c r="D32" s="9"/>
      <c r="E32" s="9"/>
      <c r="F32" s="9"/>
      <c r="G32" s="9"/>
      <c r="J32" s="58"/>
      <c r="K32" s="58"/>
      <c r="L32" s="58"/>
      <c r="M32" s="58"/>
      <c r="N32" s="58"/>
    </row>
    <row r="33" spans="10:14" ht="15.75" customHeight="1" x14ac:dyDescent="0.2">
      <c r="J33" s="58"/>
      <c r="K33" s="58"/>
      <c r="L33" s="58"/>
      <c r="M33" s="58"/>
      <c r="N33" s="58"/>
    </row>
    <row r="34" spans="10:14" ht="15.75" customHeight="1" x14ac:dyDescent="0.2">
      <c r="J34" s="58"/>
      <c r="K34" s="58"/>
      <c r="L34" s="58"/>
      <c r="M34" s="58"/>
      <c r="N34" s="58"/>
    </row>
    <row r="35" spans="10:14" ht="15.75" customHeight="1" x14ac:dyDescent="0.2">
      <c r="J35" s="58"/>
      <c r="K35" s="58"/>
      <c r="L35" s="58"/>
      <c r="M35" s="58"/>
      <c r="N35" s="58"/>
    </row>
    <row r="36" spans="10:14" ht="15.75" customHeight="1" x14ac:dyDescent="0.2">
      <c r="J36" s="58"/>
      <c r="K36" s="58"/>
      <c r="L36" s="58"/>
      <c r="M36" s="58"/>
      <c r="N36" s="58"/>
    </row>
    <row r="37" spans="10:14" ht="15.75" customHeight="1" x14ac:dyDescent="0.2">
      <c r="J37" s="58"/>
      <c r="K37" s="58"/>
      <c r="L37" s="58"/>
      <c r="M37" s="58"/>
      <c r="N37" s="58"/>
    </row>
    <row r="38" spans="10:14" ht="15.75" customHeight="1" x14ac:dyDescent="0.2">
      <c r="J38" s="58"/>
      <c r="K38" s="58"/>
      <c r="L38" s="58"/>
      <c r="M38" s="58"/>
      <c r="N38" s="58"/>
    </row>
    <row r="39" spans="10:14" ht="15.75" customHeight="1" x14ac:dyDescent="0.2">
      <c r="J39" s="58"/>
      <c r="K39" s="58"/>
      <c r="L39" s="58"/>
      <c r="M39" s="58"/>
      <c r="N39" s="58"/>
    </row>
    <row r="40" spans="10:14" ht="15.75" customHeight="1" x14ac:dyDescent="0.2">
      <c r="J40" s="58"/>
      <c r="K40" s="58"/>
      <c r="L40" s="58"/>
      <c r="M40" s="58"/>
      <c r="N40" s="58"/>
    </row>
    <row r="41" spans="10:14" ht="15.75" customHeight="1" x14ac:dyDescent="0.2">
      <c r="J41" s="58"/>
      <c r="K41" s="58"/>
      <c r="L41" s="58"/>
      <c r="M41" s="58"/>
      <c r="N41" s="58"/>
    </row>
    <row r="42" spans="10:14" ht="15.75" customHeight="1" x14ac:dyDescent="0.2">
      <c r="J42" s="58"/>
      <c r="K42" s="58"/>
      <c r="L42" s="58"/>
      <c r="M42" s="58"/>
      <c r="N42" s="58"/>
    </row>
    <row r="43" spans="10:14" ht="15.75" customHeight="1" x14ac:dyDescent="0.2">
      <c r="J43" s="58"/>
      <c r="K43" s="58"/>
      <c r="L43" s="58"/>
      <c r="M43" s="58"/>
      <c r="N43" s="58"/>
    </row>
    <row r="44" spans="10:14" ht="15.75" customHeight="1" x14ac:dyDescent="0.2">
      <c r="J44" s="58"/>
      <c r="K44" s="58"/>
      <c r="L44" s="58"/>
      <c r="M44" s="58"/>
      <c r="N44" s="58"/>
    </row>
    <row r="45" spans="10:14" ht="15.75" customHeight="1" x14ac:dyDescent="0.2">
      <c r="J45" s="58"/>
      <c r="K45" s="58"/>
      <c r="L45" s="58"/>
      <c r="M45" s="58"/>
      <c r="N45" s="58"/>
    </row>
    <row r="46" spans="10:14" ht="15.75" customHeight="1" x14ac:dyDescent="0.2">
      <c r="J46" s="58"/>
      <c r="K46" s="58"/>
      <c r="L46" s="58"/>
      <c r="M46" s="58"/>
      <c r="N46" s="58"/>
    </row>
    <row r="47" spans="10:14" ht="15.75" customHeight="1" x14ac:dyDescent="0.2">
      <c r="J47" s="58"/>
      <c r="K47" s="58"/>
      <c r="L47" s="58"/>
      <c r="M47" s="58"/>
      <c r="N47" s="58"/>
    </row>
    <row r="48" spans="10:14" ht="15.75" customHeight="1" x14ac:dyDescent="0.2">
      <c r="J48" s="58"/>
      <c r="K48" s="58"/>
      <c r="L48" s="58"/>
      <c r="M48" s="58"/>
      <c r="N48" s="58"/>
    </row>
    <row r="49" spans="10:14" ht="15.75" customHeight="1" x14ac:dyDescent="0.2">
      <c r="J49" s="58"/>
      <c r="K49" s="58"/>
      <c r="L49" s="58"/>
      <c r="M49" s="58"/>
      <c r="N49" s="58"/>
    </row>
    <row r="50" spans="10:14" ht="15.75" customHeight="1" x14ac:dyDescent="0.2">
      <c r="J50" s="58"/>
      <c r="K50" s="58"/>
      <c r="L50" s="58"/>
      <c r="M50" s="58"/>
      <c r="N50" s="58"/>
    </row>
    <row r="51" spans="10:14" ht="15.75" customHeight="1" x14ac:dyDescent="0.2">
      <c r="J51" s="58"/>
      <c r="K51" s="58"/>
      <c r="L51" s="58"/>
      <c r="M51" s="58"/>
      <c r="N51" s="58"/>
    </row>
    <row r="52" spans="10:14" ht="15.75" customHeight="1" x14ac:dyDescent="0.2">
      <c r="J52" s="58"/>
      <c r="K52" s="58"/>
      <c r="L52" s="58"/>
      <c r="M52" s="58"/>
      <c r="N52" s="58"/>
    </row>
    <row r="53" spans="10:14" ht="15.75" customHeight="1" x14ac:dyDescent="0.2">
      <c r="J53" s="58"/>
      <c r="K53" s="58"/>
      <c r="L53" s="58"/>
      <c r="M53" s="58"/>
      <c r="N53" s="58"/>
    </row>
    <row r="54" spans="10:14" ht="15.75" customHeight="1" x14ac:dyDescent="0.2">
      <c r="J54" s="58"/>
      <c r="K54" s="58"/>
      <c r="L54" s="58"/>
      <c r="M54" s="58"/>
      <c r="N54" s="58"/>
    </row>
    <row r="55" spans="10:14" ht="15.75" customHeight="1" x14ac:dyDescent="0.2">
      <c r="J55" s="58"/>
      <c r="K55" s="58"/>
      <c r="L55" s="58"/>
      <c r="M55" s="58"/>
      <c r="N55" s="58"/>
    </row>
    <row r="56" spans="10:14" ht="15.75" customHeight="1" x14ac:dyDescent="0.2">
      <c r="J56" s="58"/>
      <c r="K56" s="58"/>
      <c r="L56" s="58"/>
      <c r="M56" s="58"/>
      <c r="N56" s="58"/>
    </row>
    <row r="57" spans="10:14" ht="15.75" customHeight="1" x14ac:dyDescent="0.2">
      <c r="J57" s="58"/>
      <c r="K57" s="58"/>
      <c r="L57" s="58"/>
      <c r="M57" s="58"/>
      <c r="N57" s="58"/>
    </row>
    <row r="58" spans="10:14" ht="15.75" customHeight="1" x14ac:dyDescent="0.2">
      <c r="J58" s="58"/>
      <c r="K58" s="58"/>
      <c r="L58" s="58"/>
      <c r="M58" s="58"/>
      <c r="N58" s="58"/>
    </row>
    <row r="59" spans="10:14" ht="15.75" customHeight="1" x14ac:dyDescent="0.2">
      <c r="J59" s="58"/>
      <c r="K59" s="58"/>
      <c r="L59" s="58"/>
      <c r="M59" s="58"/>
      <c r="N59" s="58"/>
    </row>
    <row r="60" spans="10:14" ht="15.75" customHeight="1" x14ac:dyDescent="0.2">
      <c r="J60" s="58"/>
      <c r="K60" s="58"/>
      <c r="L60" s="58"/>
      <c r="M60" s="58"/>
      <c r="N60" s="58"/>
    </row>
    <row r="61" spans="10:14" ht="15.75" customHeight="1" x14ac:dyDescent="0.2">
      <c r="J61" s="58"/>
      <c r="K61" s="58"/>
      <c r="L61" s="58"/>
      <c r="M61" s="58"/>
      <c r="N61" s="58"/>
    </row>
    <row r="62" spans="10:14" ht="15.75" customHeight="1" x14ac:dyDescent="0.2">
      <c r="J62" s="58"/>
      <c r="K62" s="58"/>
      <c r="L62" s="58"/>
      <c r="M62" s="58"/>
      <c r="N62" s="58"/>
    </row>
    <row r="63" spans="10:14" ht="15.75" customHeight="1" x14ac:dyDescent="0.2">
      <c r="J63" s="58"/>
      <c r="K63" s="58"/>
      <c r="L63" s="58"/>
      <c r="M63" s="58"/>
      <c r="N63" s="58"/>
    </row>
    <row r="64" spans="10:14" ht="15.75" customHeight="1" x14ac:dyDescent="0.2">
      <c r="J64" s="58"/>
      <c r="K64" s="58"/>
      <c r="L64" s="58"/>
      <c r="M64" s="58"/>
      <c r="N64" s="58"/>
    </row>
    <row r="65" spans="10:14" ht="15.75" customHeight="1" x14ac:dyDescent="0.2">
      <c r="J65" s="58"/>
      <c r="K65" s="58"/>
      <c r="L65" s="58"/>
      <c r="M65" s="58"/>
      <c r="N65" s="58"/>
    </row>
    <row r="66" spans="10:14" ht="15.75" customHeight="1" x14ac:dyDescent="0.2">
      <c r="J66" s="58"/>
      <c r="K66" s="58"/>
      <c r="L66" s="58"/>
      <c r="M66" s="58"/>
      <c r="N66" s="58"/>
    </row>
    <row r="67" spans="10:14" ht="15.75" customHeight="1" x14ac:dyDescent="0.2">
      <c r="J67" s="58"/>
      <c r="K67" s="58"/>
      <c r="L67" s="58"/>
      <c r="M67" s="58"/>
      <c r="N67" s="58"/>
    </row>
    <row r="68" spans="10:14" ht="15.75" customHeight="1" x14ac:dyDescent="0.2">
      <c r="J68" s="58"/>
      <c r="K68" s="58"/>
      <c r="L68" s="58"/>
      <c r="M68" s="58"/>
      <c r="N68" s="58"/>
    </row>
    <row r="69" spans="10:14" ht="15.75" customHeight="1" x14ac:dyDescent="0.2">
      <c r="J69" s="58"/>
      <c r="K69" s="58"/>
      <c r="L69" s="58"/>
      <c r="M69" s="58"/>
      <c r="N69" s="58"/>
    </row>
  </sheetData>
  <mergeCells count="7">
    <mergeCell ref="J6:N69"/>
    <mergeCell ref="B26:C26"/>
    <mergeCell ref="B1:I1"/>
    <mergeCell ref="J1:N2"/>
    <mergeCell ref="A2:I2"/>
    <mergeCell ref="J3:N4"/>
    <mergeCell ref="K5:N5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R35"/>
  <sheetViews>
    <sheetView workbookViewId="0">
      <selection activeCell="F17" sqref="F17"/>
    </sheetView>
  </sheetViews>
  <sheetFormatPr defaultColWidth="12.5703125" defaultRowHeight="15.75" customHeight="1" x14ac:dyDescent="0.2"/>
  <cols>
    <col min="1" max="1" width="3.42578125" customWidth="1"/>
    <col min="2" max="2" width="27.42578125" customWidth="1"/>
    <col min="3" max="3" width="16.140625" customWidth="1"/>
    <col min="4" max="4" width="3.42578125" customWidth="1"/>
    <col min="5" max="5" width="3.28515625" customWidth="1"/>
    <col min="6" max="6" width="18.140625" bestFit="1" customWidth="1"/>
    <col min="7" max="8" width="16.28515625" customWidth="1"/>
    <col min="9" max="9" width="14.42578125" customWidth="1"/>
    <col min="10" max="10" width="13.140625" customWidth="1"/>
    <col min="11" max="11" width="17.28515625" customWidth="1"/>
    <col min="12" max="12" width="20.42578125" customWidth="1"/>
    <col min="13" max="13" width="3.28515625" customWidth="1"/>
  </cols>
  <sheetData>
    <row r="1" spans="1:18" ht="42.75" customHeight="1" x14ac:dyDescent="0.5">
      <c r="A1" s="13"/>
      <c r="B1" s="69" t="s">
        <v>35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13"/>
    </row>
    <row r="2" spans="1:18" ht="29.25" customHeight="1" x14ac:dyDescent="0.25">
      <c r="B2" s="70" t="s">
        <v>36</v>
      </c>
      <c r="C2" s="65"/>
      <c r="F2" s="26" t="s">
        <v>1</v>
      </c>
      <c r="G2" s="27" t="s">
        <v>37</v>
      </c>
      <c r="H2" s="28" t="s">
        <v>38</v>
      </c>
      <c r="I2" s="27" t="s">
        <v>39</v>
      </c>
      <c r="J2" s="27" t="s">
        <v>40</v>
      </c>
      <c r="K2" s="27" t="s">
        <v>41</v>
      </c>
      <c r="L2" s="27" t="s">
        <v>42</v>
      </c>
    </row>
    <row r="3" spans="1:18" x14ac:dyDescent="0.25">
      <c r="B3" s="22" t="s">
        <v>1</v>
      </c>
      <c r="C3" s="23" t="s">
        <v>43</v>
      </c>
      <c r="F3" s="17" t="str">
        <f>'PRECIFICAÇÃO 1'!B4</f>
        <v>Produto ou serviço 1</v>
      </c>
      <c r="G3">
        <v>150</v>
      </c>
      <c r="H3" s="49">
        <v>86.44</v>
      </c>
      <c r="I3" s="49">
        <v>144.07</v>
      </c>
      <c r="J3" s="42">
        <f t="shared" ref="J3:J33" si="0">PRODUCT(I3,G3)</f>
        <v>21610.5</v>
      </c>
      <c r="K3" s="43">
        <f>I3-H3</f>
        <v>57.629999999999995</v>
      </c>
      <c r="L3" s="43">
        <f>K3*G3</f>
        <v>8644.5</v>
      </c>
      <c r="N3" s="45"/>
      <c r="O3" s="68" t="s">
        <v>3</v>
      </c>
      <c r="P3" s="58"/>
      <c r="Q3" s="58"/>
      <c r="R3" s="58"/>
    </row>
    <row r="4" spans="1:18" x14ac:dyDescent="0.25">
      <c r="B4" s="7" t="s">
        <v>44</v>
      </c>
      <c r="C4" s="46">
        <f>J34</f>
        <v>21610.5</v>
      </c>
      <c r="F4" s="17" t="str">
        <f>'PRECIFICAÇÃO 2'!B4</f>
        <v>Produto ou serviço 2</v>
      </c>
      <c r="H4" s="49"/>
      <c r="I4" s="49"/>
      <c r="J4" s="42">
        <f t="shared" si="0"/>
        <v>0</v>
      </c>
      <c r="K4" s="43">
        <f t="shared" ref="K4:K33" si="1">I4-H4</f>
        <v>0</v>
      </c>
      <c r="L4" s="43">
        <f t="shared" ref="L4:L33" si="2">K4*G4</f>
        <v>0</v>
      </c>
    </row>
    <row r="5" spans="1:18" x14ac:dyDescent="0.25">
      <c r="B5" s="7" t="s">
        <v>45</v>
      </c>
      <c r="C5" s="46">
        <f>SUM(DESPESAS!C31,DESPESAS!H31)</f>
        <v>15058</v>
      </c>
      <c r="F5" s="17" t="str">
        <f>'PRECIFICAÇÃO 3'!B4</f>
        <v>Produto ou serviço 3</v>
      </c>
      <c r="H5" s="49"/>
      <c r="I5" s="49"/>
      <c r="J5" s="42">
        <f t="shared" si="0"/>
        <v>0</v>
      </c>
      <c r="K5" s="43">
        <f t="shared" si="1"/>
        <v>0</v>
      </c>
      <c r="L5" s="43">
        <f t="shared" si="2"/>
        <v>0</v>
      </c>
    </row>
    <row r="6" spans="1:18" x14ac:dyDescent="0.25">
      <c r="B6" s="7" t="s">
        <v>46</v>
      </c>
      <c r="C6" s="46">
        <f>L34</f>
        <v>8644.5</v>
      </c>
      <c r="F6" s="17" t="str">
        <f>'PRECIFICAÇÃO 4'!B4</f>
        <v>Produto ou serviço 4</v>
      </c>
      <c r="H6" s="49"/>
      <c r="I6" s="49"/>
      <c r="J6" s="42">
        <f t="shared" si="0"/>
        <v>0</v>
      </c>
      <c r="K6" s="43">
        <f t="shared" si="1"/>
        <v>0</v>
      </c>
      <c r="L6" s="43">
        <f t="shared" si="2"/>
        <v>0</v>
      </c>
    </row>
    <row r="7" spans="1:18" x14ac:dyDescent="0.25">
      <c r="B7" s="9"/>
      <c r="C7" s="47"/>
      <c r="H7" s="49"/>
      <c r="I7" s="49"/>
      <c r="J7" s="42">
        <f t="shared" si="0"/>
        <v>0</v>
      </c>
      <c r="K7" s="43">
        <f t="shared" si="1"/>
        <v>0</v>
      </c>
      <c r="L7" s="43">
        <f t="shared" si="2"/>
        <v>0</v>
      </c>
    </row>
    <row r="8" spans="1:18" x14ac:dyDescent="0.25">
      <c r="B8" s="5" t="s">
        <v>47</v>
      </c>
      <c r="C8" s="48">
        <f>C4-C5</f>
        <v>6552.5</v>
      </c>
      <c r="H8" s="49"/>
      <c r="I8" s="49"/>
      <c r="J8" s="42">
        <f t="shared" si="0"/>
        <v>0</v>
      </c>
      <c r="K8" s="43">
        <f t="shared" si="1"/>
        <v>0</v>
      </c>
      <c r="L8" s="43">
        <f t="shared" si="2"/>
        <v>0</v>
      </c>
    </row>
    <row r="9" spans="1:18" ht="12.75" x14ac:dyDescent="0.2">
      <c r="H9" s="49"/>
      <c r="I9" s="49"/>
      <c r="J9" s="42">
        <f t="shared" si="0"/>
        <v>0</v>
      </c>
      <c r="K9" s="43">
        <f t="shared" si="1"/>
        <v>0</v>
      </c>
      <c r="L9" s="43">
        <f t="shared" si="2"/>
        <v>0</v>
      </c>
    </row>
    <row r="10" spans="1:18" ht="12.75" x14ac:dyDescent="0.2">
      <c r="H10" s="49"/>
      <c r="I10" s="49"/>
      <c r="J10" s="42">
        <f t="shared" si="0"/>
        <v>0</v>
      </c>
      <c r="K10" s="43">
        <f t="shared" si="1"/>
        <v>0</v>
      </c>
      <c r="L10" s="43">
        <f t="shared" si="2"/>
        <v>0</v>
      </c>
    </row>
    <row r="11" spans="1:18" ht="12.75" x14ac:dyDescent="0.2">
      <c r="H11" s="49"/>
      <c r="I11" s="49"/>
      <c r="J11" s="42">
        <f t="shared" si="0"/>
        <v>0</v>
      </c>
      <c r="K11" s="43">
        <f t="shared" si="1"/>
        <v>0</v>
      </c>
      <c r="L11" s="43">
        <f t="shared" si="2"/>
        <v>0</v>
      </c>
    </row>
    <row r="12" spans="1:18" ht="12.75" x14ac:dyDescent="0.2">
      <c r="H12" s="49"/>
      <c r="I12" s="49"/>
      <c r="J12" s="42">
        <f t="shared" si="0"/>
        <v>0</v>
      </c>
      <c r="K12" s="43">
        <f t="shared" si="1"/>
        <v>0</v>
      </c>
      <c r="L12" s="43">
        <f t="shared" si="2"/>
        <v>0</v>
      </c>
    </row>
    <row r="13" spans="1:18" ht="12.75" x14ac:dyDescent="0.2">
      <c r="H13" s="49"/>
      <c r="I13" s="49"/>
      <c r="J13" s="42">
        <f t="shared" si="0"/>
        <v>0</v>
      </c>
      <c r="K13" s="43">
        <f t="shared" si="1"/>
        <v>0</v>
      </c>
      <c r="L13" s="43">
        <f t="shared" si="2"/>
        <v>0</v>
      </c>
    </row>
    <row r="14" spans="1:18" ht="12.75" x14ac:dyDescent="0.2">
      <c r="H14" s="49"/>
      <c r="I14" s="49"/>
      <c r="J14" s="42">
        <f t="shared" si="0"/>
        <v>0</v>
      </c>
      <c r="K14" s="43">
        <f t="shared" si="1"/>
        <v>0</v>
      </c>
      <c r="L14" s="43">
        <f t="shared" si="2"/>
        <v>0</v>
      </c>
    </row>
    <row r="15" spans="1:18" ht="12.75" x14ac:dyDescent="0.2">
      <c r="H15" s="49"/>
      <c r="I15" s="49"/>
      <c r="J15" s="42">
        <f t="shared" si="0"/>
        <v>0</v>
      </c>
      <c r="K15" s="43">
        <f t="shared" si="1"/>
        <v>0</v>
      </c>
      <c r="L15" s="43">
        <f t="shared" si="2"/>
        <v>0</v>
      </c>
    </row>
    <row r="16" spans="1:18" ht="12.75" x14ac:dyDescent="0.2">
      <c r="H16" s="49"/>
      <c r="I16" s="49"/>
      <c r="J16" s="42">
        <f t="shared" si="0"/>
        <v>0</v>
      </c>
      <c r="K16" s="43">
        <f t="shared" si="1"/>
        <v>0</v>
      </c>
      <c r="L16" s="43">
        <f t="shared" si="2"/>
        <v>0</v>
      </c>
    </row>
    <row r="17" spans="8:12" ht="12.75" x14ac:dyDescent="0.2">
      <c r="H17" s="49"/>
      <c r="I17" s="49"/>
      <c r="J17" s="42">
        <f t="shared" si="0"/>
        <v>0</v>
      </c>
      <c r="K17" s="43">
        <f t="shared" si="1"/>
        <v>0</v>
      </c>
      <c r="L17" s="43">
        <f t="shared" si="2"/>
        <v>0</v>
      </c>
    </row>
    <row r="18" spans="8:12" ht="12.75" x14ac:dyDescent="0.2">
      <c r="H18" s="49"/>
      <c r="I18" s="49"/>
      <c r="J18" s="42">
        <f t="shared" si="0"/>
        <v>0</v>
      </c>
      <c r="K18" s="43">
        <f t="shared" si="1"/>
        <v>0</v>
      </c>
      <c r="L18" s="43">
        <f t="shared" si="2"/>
        <v>0</v>
      </c>
    </row>
    <row r="19" spans="8:12" ht="12.75" x14ac:dyDescent="0.2">
      <c r="H19" s="49"/>
      <c r="I19" s="49"/>
      <c r="J19" s="42">
        <f t="shared" si="0"/>
        <v>0</v>
      </c>
      <c r="K19" s="43">
        <f t="shared" si="1"/>
        <v>0</v>
      </c>
      <c r="L19" s="43">
        <f t="shared" si="2"/>
        <v>0</v>
      </c>
    </row>
    <row r="20" spans="8:12" ht="12.75" x14ac:dyDescent="0.2">
      <c r="H20" s="49"/>
      <c r="I20" s="49"/>
      <c r="J20" s="42">
        <f t="shared" si="0"/>
        <v>0</v>
      </c>
      <c r="K20" s="43">
        <f t="shared" si="1"/>
        <v>0</v>
      </c>
      <c r="L20" s="43">
        <f t="shared" si="2"/>
        <v>0</v>
      </c>
    </row>
    <row r="21" spans="8:12" ht="12.75" x14ac:dyDescent="0.2">
      <c r="H21" s="49"/>
      <c r="I21" s="49"/>
      <c r="J21" s="42">
        <f t="shared" si="0"/>
        <v>0</v>
      </c>
      <c r="K21" s="43">
        <f t="shared" si="1"/>
        <v>0</v>
      </c>
      <c r="L21" s="43">
        <f t="shared" si="2"/>
        <v>0</v>
      </c>
    </row>
    <row r="22" spans="8:12" ht="12.75" x14ac:dyDescent="0.2">
      <c r="H22" s="49"/>
      <c r="I22" s="49"/>
      <c r="J22" s="42">
        <f t="shared" si="0"/>
        <v>0</v>
      </c>
      <c r="K22" s="43">
        <f t="shared" si="1"/>
        <v>0</v>
      </c>
      <c r="L22" s="43">
        <f t="shared" si="2"/>
        <v>0</v>
      </c>
    </row>
    <row r="23" spans="8:12" ht="12.75" x14ac:dyDescent="0.2">
      <c r="H23" s="49"/>
      <c r="I23" s="49"/>
      <c r="J23" s="42">
        <f t="shared" si="0"/>
        <v>0</v>
      </c>
      <c r="K23" s="43">
        <f t="shared" si="1"/>
        <v>0</v>
      </c>
      <c r="L23" s="43">
        <f t="shared" si="2"/>
        <v>0</v>
      </c>
    </row>
    <row r="24" spans="8:12" ht="12.75" x14ac:dyDescent="0.2">
      <c r="H24" s="49"/>
      <c r="I24" s="49"/>
      <c r="J24" s="42">
        <f t="shared" si="0"/>
        <v>0</v>
      </c>
      <c r="K24" s="43">
        <f t="shared" si="1"/>
        <v>0</v>
      </c>
      <c r="L24" s="43">
        <f t="shared" si="2"/>
        <v>0</v>
      </c>
    </row>
    <row r="25" spans="8:12" ht="12.75" x14ac:dyDescent="0.2">
      <c r="H25" s="49"/>
      <c r="I25" s="49"/>
      <c r="J25" s="42">
        <f t="shared" si="0"/>
        <v>0</v>
      </c>
      <c r="K25" s="43">
        <f t="shared" si="1"/>
        <v>0</v>
      </c>
      <c r="L25" s="43">
        <f t="shared" si="2"/>
        <v>0</v>
      </c>
    </row>
    <row r="26" spans="8:12" ht="12.75" x14ac:dyDescent="0.2">
      <c r="H26" s="49"/>
      <c r="I26" s="49"/>
      <c r="J26" s="42">
        <f t="shared" si="0"/>
        <v>0</v>
      </c>
      <c r="K26" s="43">
        <f t="shared" si="1"/>
        <v>0</v>
      </c>
      <c r="L26" s="43">
        <f t="shared" si="2"/>
        <v>0</v>
      </c>
    </row>
    <row r="27" spans="8:12" ht="12.75" x14ac:dyDescent="0.2">
      <c r="H27" s="49"/>
      <c r="I27" s="49"/>
      <c r="J27" s="42">
        <f t="shared" si="0"/>
        <v>0</v>
      </c>
      <c r="K27" s="43">
        <f t="shared" si="1"/>
        <v>0</v>
      </c>
      <c r="L27" s="43">
        <f t="shared" si="2"/>
        <v>0</v>
      </c>
    </row>
    <row r="28" spans="8:12" ht="12.75" x14ac:dyDescent="0.2">
      <c r="H28" s="49"/>
      <c r="I28" s="49"/>
      <c r="J28" s="42">
        <f t="shared" si="0"/>
        <v>0</v>
      </c>
      <c r="K28" s="43">
        <f t="shared" si="1"/>
        <v>0</v>
      </c>
      <c r="L28" s="43">
        <f t="shared" si="2"/>
        <v>0</v>
      </c>
    </row>
    <row r="29" spans="8:12" ht="12.75" x14ac:dyDescent="0.2">
      <c r="H29" s="49"/>
      <c r="I29" s="49"/>
      <c r="J29" s="42">
        <f t="shared" si="0"/>
        <v>0</v>
      </c>
      <c r="K29" s="43">
        <f t="shared" si="1"/>
        <v>0</v>
      </c>
      <c r="L29" s="43">
        <f t="shared" si="2"/>
        <v>0</v>
      </c>
    </row>
    <row r="30" spans="8:12" ht="12.75" x14ac:dyDescent="0.2">
      <c r="H30" s="49"/>
      <c r="I30" s="49"/>
      <c r="J30" s="42">
        <f t="shared" si="0"/>
        <v>0</v>
      </c>
      <c r="K30" s="43">
        <f t="shared" si="1"/>
        <v>0</v>
      </c>
      <c r="L30" s="43">
        <f t="shared" si="2"/>
        <v>0</v>
      </c>
    </row>
    <row r="31" spans="8:12" ht="12.75" x14ac:dyDescent="0.2">
      <c r="H31" s="49"/>
      <c r="I31" s="49"/>
      <c r="J31" s="42">
        <f t="shared" si="0"/>
        <v>0</v>
      </c>
      <c r="K31" s="43">
        <f t="shared" si="1"/>
        <v>0</v>
      </c>
      <c r="L31" s="43">
        <f t="shared" si="2"/>
        <v>0</v>
      </c>
    </row>
    <row r="32" spans="8:12" ht="12.75" x14ac:dyDescent="0.2">
      <c r="H32" s="49"/>
      <c r="I32" s="49"/>
      <c r="J32" s="42">
        <f t="shared" si="0"/>
        <v>0</v>
      </c>
      <c r="K32" s="43">
        <f t="shared" si="1"/>
        <v>0</v>
      </c>
      <c r="L32" s="43">
        <f t="shared" si="2"/>
        <v>0</v>
      </c>
    </row>
    <row r="33" spans="6:12" ht="12.75" x14ac:dyDescent="0.2">
      <c r="H33" s="49"/>
      <c r="I33" s="49"/>
      <c r="J33" s="42">
        <f t="shared" si="0"/>
        <v>0</v>
      </c>
      <c r="K33" s="43">
        <f t="shared" si="1"/>
        <v>0</v>
      </c>
      <c r="L33" s="43">
        <f t="shared" si="2"/>
        <v>0</v>
      </c>
    </row>
    <row r="34" spans="6:12" ht="12.75" x14ac:dyDescent="0.2">
      <c r="F34" s="50" t="s">
        <v>16</v>
      </c>
      <c r="G34" s="51">
        <f t="shared" ref="G34:L34" si="3">SUM(G3:G33)</f>
        <v>150</v>
      </c>
      <c r="H34" s="51">
        <f t="shared" si="3"/>
        <v>86.44</v>
      </c>
      <c r="I34" s="52">
        <f t="shared" si="3"/>
        <v>144.07</v>
      </c>
      <c r="J34" s="52">
        <f t="shared" si="3"/>
        <v>21610.5</v>
      </c>
      <c r="K34" s="53">
        <f t="shared" si="3"/>
        <v>57.629999999999995</v>
      </c>
      <c r="L34" s="53">
        <f t="shared" si="3"/>
        <v>8644.5</v>
      </c>
    </row>
    <row r="35" spans="6:12" ht="15.75" customHeight="1" x14ac:dyDescent="0.2">
      <c r="I35" s="41"/>
      <c r="J35" s="41"/>
      <c r="K35" s="41"/>
    </row>
  </sheetData>
  <mergeCells count="3">
    <mergeCell ref="B1:L1"/>
    <mergeCell ref="B2:C2"/>
    <mergeCell ref="O3:R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R35"/>
  <sheetViews>
    <sheetView workbookViewId="0">
      <selection activeCell="F18" sqref="F18"/>
    </sheetView>
  </sheetViews>
  <sheetFormatPr defaultColWidth="12.5703125" defaultRowHeight="15.75" customHeight="1" x14ac:dyDescent="0.2"/>
  <cols>
    <col min="1" max="1" width="3.42578125" style="18" customWidth="1"/>
    <col min="2" max="2" width="27.42578125" style="18" customWidth="1"/>
    <col min="3" max="3" width="16.140625" style="18" customWidth="1"/>
    <col min="4" max="4" width="3.42578125" style="18" customWidth="1"/>
    <col min="5" max="5" width="3.28515625" style="18" customWidth="1"/>
    <col min="6" max="6" width="18.140625" style="18" bestFit="1" customWidth="1"/>
    <col min="7" max="8" width="16.28515625" style="18" customWidth="1"/>
    <col min="9" max="9" width="14.42578125" style="18" customWidth="1"/>
    <col min="10" max="10" width="13.140625" style="18" customWidth="1"/>
    <col min="11" max="11" width="17.28515625" style="18" customWidth="1"/>
    <col min="12" max="12" width="20.42578125" style="18" customWidth="1"/>
    <col min="13" max="13" width="3.28515625" style="18" customWidth="1"/>
    <col min="14" max="16384" width="12.5703125" style="18"/>
  </cols>
  <sheetData>
    <row r="1" spans="1:18" ht="42.75" customHeight="1" x14ac:dyDescent="0.5">
      <c r="A1" s="19"/>
      <c r="B1" s="69" t="s">
        <v>35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19"/>
    </row>
    <row r="2" spans="1:18" ht="29.25" customHeight="1" x14ac:dyDescent="0.25">
      <c r="B2" s="70" t="s">
        <v>36</v>
      </c>
      <c r="C2" s="65"/>
      <c r="F2" s="26" t="s">
        <v>1</v>
      </c>
      <c r="G2" s="27" t="s">
        <v>37</v>
      </c>
      <c r="H2" s="28" t="s">
        <v>38</v>
      </c>
      <c r="I2" s="27" t="s">
        <v>39</v>
      </c>
      <c r="J2" s="27" t="s">
        <v>40</v>
      </c>
      <c r="K2" s="27" t="s">
        <v>41</v>
      </c>
      <c r="L2" s="27" t="s">
        <v>42</v>
      </c>
    </row>
    <row r="3" spans="1:18" x14ac:dyDescent="0.25">
      <c r="B3" s="22" t="s">
        <v>1</v>
      </c>
      <c r="C3" s="23" t="s">
        <v>43</v>
      </c>
      <c r="F3" s="17" t="str">
        <f>'PRECIFICAÇÃO 1'!B4</f>
        <v>Produto ou serviço 1</v>
      </c>
      <c r="G3" s="18">
        <v>140</v>
      </c>
      <c r="H3" s="49">
        <v>86.44</v>
      </c>
      <c r="I3" s="49">
        <v>144.07</v>
      </c>
      <c r="J3" s="42">
        <f t="shared" ref="J3:J33" si="0">PRODUCT(I3,G3)</f>
        <v>20169.8</v>
      </c>
      <c r="K3" s="43">
        <f>I3-H3</f>
        <v>57.629999999999995</v>
      </c>
      <c r="L3" s="43">
        <f>K3*G3</f>
        <v>8068.1999999999989</v>
      </c>
      <c r="N3" s="45"/>
      <c r="O3" s="68" t="s">
        <v>3</v>
      </c>
      <c r="P3" s="58"/>
      <c r="Q3" s="58"/>
      <c r="R3" s="58"/>
    </row>
    <row r="4" spans="1:18" x14ac:dyDescent="0.25">
      <c r="B4" s="7" t="s">
        <v>44</v>
      </c>
      <c r="C4" s="46">
        <f>J34</f>
        <v>20169.8</v>
      </c>
      <c r="F4" s="17" t="str">
        <f>'PRECIFICAÇÃO 2'!B4</f>
        <v>Produto ou serviço 2</v>
      </c>
      <c r="H4" s="49"/>
      <c r="I4" s="49"/>
      <c r="J4" s="42">
        <f t="shared" si="0"/>
        <v>0</v>
      </c>
      <c r="K4" s="43">
        <f t="shared" ref="K4:K33" si="1">I4-H4</f>
        <v>0</v>
      </c>
      <c r="L4" s="43">
        <f t="shared" ref="L4:L33" si="2">K4*G4</f>
        <v>0</v>
      </c>
    </row>
    <row r="5" spans="1:18" x14ac:dyDescent="0.25">
      <c r="B5" s="7" t="s">
        <v>45</v>
      </c>
      <c r="C5" s="46">
        <f>SUM(DESPESAS!C31,DESPESAS!H31)</f>
        <v>15058</v>
      </c>
      <c r="F5" s="17" t="str">
        <f>'PRECIFICAÇÃO 3'!B4</f>
        <v>Produto ou serviço 3</v>
      </c>
      <c r="H5" s="49"/>
      <c r="I5" s="49"/>
      <c r="J5" s="42">
        <f t="shared" si="0"/>
        <v>0</v>
      </c>
      <c r="K5" s="43">
        <f t="shared" si="1"/>
        <v>0</v>
      </c>
      <c r="L5" s="43">
        <f t="shared" si="2"/>
        <v>0</v>
      </c>
    </row>
    <row r="6" spans="1:18" x14ac:dyDescent="0.25">
      <c r="B6" s="7" t="s">
        <v>46</v>
      </c>
      <c r="C6" s="46">
        <f>L34</f>
        <v>8068.1999999999989</v>
      </c>
      <c r="F6" s="17" t="str">
        <f>'PRECIFICAÇÃO 4'!B4</f>
        <v>Produto ou serviço 4</v>
      </c>
      <c r="H6" s="49"/>
      <c r="I6" s="49"/>
      <c r="J6" s="42">
        <f t="shared" si="0"/>
        <v>0</v>
      </c>
      <c r="K6" s="43">
        <f t="shared" si="1"/>
        <v>0</v>
      </c>
      <c r="L6" s="43">
        <f t="shared" si="2"/>
        <v>0</v>
      </c>
    </row>
    <row r="7" spans="1:18" x14ac:dyDescent="0.25">
      <c r="B7" s="9"/>
      <c r="C7" s="47"/>
      <c r="H7" s="49"/>
      <c r="I7" s="49"/>
      <c r="J7" s="42">
        <f t="shared" si="0"/>
        <v>0</v>
      </c>
      <c r="K7" s="43">
        <f t="shared" si="1"/>
        <v>0</v>
      </c>
      <c r="L7" s="43">
        <f t="shared" si="2"/>
        <v>0</v>
      </c>
    </row>
    <row r="8" spans="1:18" x14ac:dyDescent="0.25">
      <c r="B8" s="5" t="s">
        <v>47</v>
      </c>
      <c r="C8" s="48">
        <f>C4-C5</f>
        <v>5111.7999999999993</v>
      </c>
      <c r="H8" s="49"/>
      <c r="I8" s="49"/>
      <c r="J8" s="42">
        <f t="shared" si="0"/>
        <v>0</v>
      </c>
      <c r="K8" s="43">
        <f t="shared" si="1"/>
        <v>0</v>
      </c>
      <c r="L8" s="43">
        <f t="shared" si="2"/>
        <v>0</v>
      </c>
    </row>
    <row r="9" spans="1:18" ht="12.75" x14ac:dyDescent="0.2">
      <c r="H9" s="49"/>
      <c r="I9" s="49"/>
      <c r="J9" s="42">
        <f t="shared" si="0"/>
        <v>0</v>
      </c>
      <c r="K9" s="43">
        <f t="shared" si="1"/>
        <v>0</v>
      </c>
      <c r="L9" s="43">
        <f t="shared" si="2"/>
        <v>0</v>
      </c>
    </row>
    <row r="10" spans="1:18" ht="12.75" x14ac:dyDescent="0.2">
      <c r="H10" s="49"/>
      <c r="I10" s="49"/>
      <c r="J10" s="42">
        <f t="shared" si="0"/>
        <v>0</v>
      </c>
      <c r="K10" s="43">
        <f t="shared" si="1"/>
        <v>0</v>
      </c>
      <c r="L10" s="43">
        <f t="shared" si="2"/>
        <v>0</v>
      </c>
    </row>
    <row r="11" spans="1:18" ht="12.75" x14ac:dyDescent="0.2">
      <c r="H11" s="49"/>
      <c r="I11" s="49"/>
      <c r="J11" s="42">
        <f t="shared" si="0"/>
        <v>0</v>
      </c>
      <c r="K11" s="43">
        <f t="shared" si="1"/>
        <v>0</v>
      </c>
      <c r="L11" s="43">
        <f t="shared" si="2"/>
        <v>0</v>
      </c>
    </row>
    <row r="12" spans="1:18" ht="12.75" x14ac:dyDescent="0.2">
      <c r="H12" s="49"/>
      <c r="I12" s="49"/>
      <c r="J12" s="42">
        <f t="shared" si="0"/>
        <v>0</v>
      </c>
      <c r="K12" s="43">
        <f t="shared" si="1"/>
        <v>0</v>
      </c>
      <c r="L12" s="43">
        <f t="shared" si="2"/>
        <v>0</v>
      </c>
    </row>
    <row r="13" spans="1:18" ht="12.75" x14ac:dyDescent="0.2">
      <c r="H13" s="49"/>
      <c r="I13" s="49"/>
      <c r="J13" s="42">
        <f t="shared" si="0"/>
        <v>0</v>
      </c>
      <c r="K13" s="43">
        <f t="shared" si="1"/>
        <v>0</v>
      </c>
      <c r="L13" s="43">
        <f t="shared" si="2"/>
        <v>0</v>
      </c>
    </row>
    <row r="14" spans="1:18" ht="12.75" x14ac:dyDescent="0.2">
      <c r="H14" s="49"/>
      <c r="I14" s="49"/>
      <c r="J14" s="42">
        <f t="shared" si="0"/>
        <v>0</v>
      </c>
      <c r="K14" s="43">
        <f t="shared" si="1"/>
        <v>0</v>
      </c>
      <c r="L14" s="43">
        <f t="shared" si="2"/>
        <v>0</v>
      </c>
    </row>
    <row r="15" spans="1:18" ht="12.75" x14ac:dyDescent="0.2">
      <c r="H15" s="49"/>
      <c r="I15" s="49"/>
      <c r="J15" s="42">
        <f t="shared" si="0"/>
        <v>0</v>
      </c>
      <c r="K15" s="43">
        <f t="shared" si="1"/>
        <v>0</v>
      </c>
      <c r="L15" s="43">
        <f t="shared" si="2"/>
        <v>0</v>
      </c>
    </row>
    <row r="16" spans="1:18" ht="12.75" x14ac:dyDescent="0.2">
      <c r="H16" s="49"/>
      <c r="I16" s="49"/>
      <c r="J16" s="42">
        <f t="shared" si="0"/>
        <v>0</v>
      </c>
      <c r="K16" s="43">
        <f t="shared" si="1"/>
        <v>0</v>
      </c>
      <c r="L16" s="43">
        <f t="shared" si="2"/>
        <v>0</v>
      </c>
    </row>
    <row r="17" spans="8:12" ht="12.75" x14ac:dyDescent="0.2">
      <c r="H17" s="49"/>
      <c r="I17" s="49"/>
      <c r="J17" s="42">
        <f t="shared" si="0"/>
        <v>0</v>
      </c>
      <c r="K17" s="43">
        <f t="shared" si="1"/>
        <v>0</v>
      </c>
      <c r="L17" s="43">
        <f t="shared" si="2"/>
        <v>0</v>
      </c>
    </row>
    <row r="18" spans="8:12" ht="12.75" x14ac:dyDescent="0.2">
      <c r="H18" s="49"/>
      <c r="I18" s="49"/>
      <c r="J18" s="42">
        <f t="shared" si="0"/>
        <v>0</v>
      </c>
      <c r="K18" s="43">
        <f t="shared" si="1"/>
        <v>0</v>
      </c>
      <c r="L18" s="43">
        <f t="shared" si="2"/>
        <v>0</v>
      </c>
    </row>
    <row r="19" spans="8:12" ht="12.75" x14ac:dyDescent="0.2">
      <c r="H19" s="49"/>
      <c r="I19" s="49"/>
      <c r="J19" s="42">
        <f t="shared" si="0"/>
        <v>0</v>
      </c>
      <c r="K19" s="43">
        <f t="shared" si="1"/>
        <v>0</v>
      </c>
      <c r="L19" s="43">
        <f t="shared" si="2"/>
        <v>0</v>
      </c>
    </row>
    <row r="20" spans="8:12" ht="12.75" x14ac:dyDescent="0.2">
      <c r="H20" s="49"/>
      <c r="I20" s="49"/>
      <c r="J20" s="42">
        <f t="shared" si="0"/>
        <v>0</v>
      </c>
      <c r="K20" s="43">
        <f t="shared" si="1"/>
        <v>0</v>
      </c>
      <c r="L20" s="43">
        <f t="shared" si="2"/>
        <v>0</v>
      </c>
    </row>
    <row r="21" spans="8:12" ht="12.75" x14ac:dyDescent="0.2">
      <c r="H21" s="49"/>
      <c r="I21" s="49"/>
      <c r="J21" s="42">
        <f t="shared" si="0"/>
        <v>0</v>
      </c>
      <c r="K21" s="43">
        <f t="shared" si="1"/>
        <v>0</v>
      </c>
      <c r="L21" s="43">
        <f t="shared" si="2"/>
        <v>0</v>
      </c>
    </row>
    <row r="22" spans="8:12" ht="12.75" x14ac:dyDescent="0.2">
      <c r="H22" s="49"/>
      <c r="I22" s="49"/>
      <c r="J22" s="42">
        <f t="shared" si="0"/>
        <v>0</v>
      </c>
      <c r="K22" s="43">
        <f t="shared" si="1"/>
        <v>0</v>
      </c>
      <c r="L22" s="43">
        <f t="shared" si="2"/>
        <v>0</v>
      </c>
    </row>
    <row r="23" spans="8:12" ht="12.75" x14ac:dyDescent="0.2">
      <c r="H23" s="49"/>
      <c r="I23" s="49"/>
      <c r="J23" s="42">
        <f t="shared" si="0"/>
        <v>0</v>
      </c>
      <c r="K23" s="43">
        <f t="shared" si="1"/>
        <v>0</v>
      </c>
      <c r="L23" s="43">
        <f t="shared" si="2"/>
        <v>0</v>
      </c>
    </row>
    <row r="24" spans="8:12" ht="12.75" x14ac:dyDescent="0.2">
      <c r="H24" s="49"/>
      <c r="I24" s="49"/>
      <c r="J24" s="42">
        <f t="shared" si="0"/>
        <v>0</v>
      </c>
      <c r="K24" s="43">
        <f t="shared" si="1"/>
        <v>0</v>
      </c>
      <c r="L24" s="43">
        <f t="shared" si="2"/>
        <v>0</v>
      </c>
    </row>
    <row r="25" spans="8:12" ht="12.75" x14ac:dyDescent="0.2">
      <c r="H25" s="49"/>
      <c r="I25" s="49"/>
      <c r="J25" s="42">
        <f t="shared" si="0"/>
        <v>0</v>
      </c>
      <c r="K25" s="43">
        <f t="shared" si="1"/>
        <v>0</v>
      </c>
      <c r="L25" s="43">
        <f t="shared" si="2"/>
        <v>0</v>
      </c>
    </row>
    <row r="26" spans="8:12" ht="12.75" x14ac:dyDescent="0.2">
      <c r="H26" s="49"/>
      <c r="I26" s="49"/>
      <c r="J26" s="42">
        <f t="shared" si="0"/>
        <v>0</v>
      </c>
      <c r="K26" s="43">
        <f t="shared" si="1"/>
        <v>0</v>
      </c>
      <c r="L26" s="43">
        <f t="shared" si="2"/>
        <v>0</v>
      </c>
    </row>
    <row r="27" spans="8:12" ht="12.75" x14ac:dyDescent="0.2">
      <c r="H27" s="49"/>
      <c r="I27" s="49"/>
      <c r="J27" s="42">
        <f t="shared" si="0"/>
        <v>0</v>
      </c>
      <c r="K27" s="43">
        <f t="shared" si="1"/>
        <v>0</v>
      </c>
      <c r="L27" s="43">
        <f t="shared" si="2"/>
        <v>0</v>
      </c>
    </row>
    <row r="28" spans="8:12" ht="12.75" x14ac:dyDescent="0.2">
      <c r="H28" s="49"/>
      <c r="I28" s="49"/>
      <c r="J28" s="42">
        <f t="shared" si="0"/>
        <v>0</v>
      </c>
      <c r="K28" s="43">
        <f t="shared" si="1"/>
        <v>0</v>
      </c>
      <c r="L28" s="43">
        <f t="shared" si="2"/>
        <v>0</v>
      </c>
    </row>
    <row r="29" spans="8:12" ht="12.75" x14ac:dyDescent="0.2">
      <c r="H29" s="49"/>
      <c r="I29" s="49"/>
      <c r="J29" s="42">
        <f t="shared" si="0"/>
        <v>0</v>
      </c>
      <c r="K29" s="43">
        <f t="shared" si="1"/>
        <v>0</v>
      </c>
      <c r="L29" s="43">
        <f t="shared" si="2"/>
        <v>0</v>
      </c>
    </row>
    <row r="30" spans="8:12" ht="12.75" x14ac:dyDescent="0.2">
      <c r="H30" s="49"/>
      <c r="I30" s="49"/>
      <c r="J30" s="42">
        <f t="shared" si="0"/>
        <v>0</v>
      </c>
      <c r="K30" s="43">
        <f t="shared" si="1"/>
        <v>0</v>
      </c>
      <c r="L30" s="43">
        <f t="shared" si="2"/>
        <v>0</v>
      </c>
    </row>
    <row r="31" spans="8:12" ht="12.75" x14ac:dyDescent="0.2">
      <c r="H31" s="49"/>
      <c r="I31" s="49"/>
      <c r="J31" s="42">
        <f t="shared" si="0"/>
        <v>0</v>
      </c>
      <c r="K31" s="43">
        <f t="shared" si="1"/>
        <v>0</v>
      </c>
      <c r="L31" s="43">
        <f t="shared" si="2"/>
        <v>0</v>
      </c>
    </row>
    <row r="32" spans="8:12" ht="12.75" x14ac:dyDescent="0.2">
      <c r="H32" s="49"/>
      <c r="I32" s="49"/>
      <c r="J32" s="42">
        <f t="shared" si="0"/>
        <v>0</v>
      </c>
      <c r="K32" s="43">
        <f t="shared" si="1"/>
        <v>0</v>
      </c>
      <c r="L32" s="43">
        <f t="shared" si="2"/>
        <v>0</v>
      </c>
    </row>
    <row r="33" spans="6:12" ht="12.75" x14ac:dyDescent="0.2">
      <c r="H33" s="49"/>
      <c r="I33" s="49"/>
      <c r="J33" s="42">
        <f t="shared" si="0"/>
        <v>0</v>
      </c>
      <c r="K33" s="43">
        <f t="shared" si="1"/>
        <v>0</v>
      </c>
      <c r="L33" s="43">
        <f t="shared" si="2"/>
        <v>0</v>
      </c>
    </row>
    <row r="34" spans="6:12" ht="12.75" x14ac:dyDescent="0.2">
      <c r="F34" s="50" t="s">
        <v>16</v>
      </c>
      <c r="G34" s="51">
        <f t="shared" ref="G34:L34" si="3">SUM(G3:G33)</f>
        <v>140</v>
      </c>
      <c r="H34" s="51">
        <f t="shared" si="3"/>
        <v>86.44</v>
      </c>
      <c r="I34" s="52">
        <f t="shared" si="3"/>
        <v>144.07</v>
      </c>
      <c r="J34" s="52">
        <f t="shared" si="3"/>
        <v>20169.8</v>
      </c>
      <c r="K34" s="53">
        <f t="shared" si="3"/>
        <v>57.629999999999995</v>
      </c>
      <c r="L34" s="53">
        <f t="shared" si="3"/>
        <v>8068.1999999999989</v>
      </c>
    </row>
    <row r="35" spans="6:12" ht="15.75" customHeight="1" x14ac:dyDescent="0.2">
      <c r="I35" s="41"/>
      <c r="J35" s="41"/>
      <c r="K35" s="41"/>
    </row>
  </sheetData>
  <mergeCells count="3">
    <mergeCell ref="B1:L1"/>
    <mergeCell ref="B2:C2"/>
    <mergeCell ref="O3:R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INSTRUÇÕES</vt:lpstr>
      <vt:lpstr>FAÇA UMA CÓPIA DESSA PLANILHA</vt:lpstr>
      <vt:lpstr>DESPESAS</vt:lpstr>
      <vt:lpstr>PRECIFICAÇÃO 1</vt:lpstr>
      <vt:lpstr>PRECIFICAÇÃO 2</vt:lpstr>
      <vt:lpstr>PRECIFICAÇÃO 3</vt:lpstr>
      <vt:lpstr>PRECIFICAÇÃO 4</vt:lpstr>
      <vt:lpstr>CONTROLE DE VENDAS - JAN</vt:lpstr>
      <vt:lpstr>CONTROLE DE VENDAS - FEV</vt:lpstr>
      <vt:lpstr>CONTROLE DE VENDAS - MAR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</dc:creator>
  <cp:lastModifiedBy>Luiz Paulo</cp:lastModifiedBy>
  <dcterms:created xsi:type="dcterms:W3CDTF">2025-06-25T14:39:35Z</dcterms:created>
  <dcterms:modified xsi:type="dcterms:W3CDTF">2025-06-26T11:49:17Z</dcterms:modified>
</cp:coreProperties>
</file>